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Fiche de stock CUMP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<sst xmlns="http://schemas.openxmlformats.org/spreadsheetml/2006/main" count="52" uniqueCount="46">
  <si>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Fiche de stock au CUMP après chaque entrée</t>
  </si>
  <si>
    <t xml:space="preserve">Modèle gratuit Espace commercial – BTS MCO, gestion opérationnelle (E7)</t>
  </si>
  <si>
    <t xml:space="preserve">À quoi sert ce classeur</t>
  </si>
  <si>
    <t xml:space="preserve">Saisir le stock initial (quantité et coût unitaire), puis chaque mouvement dans l’ordre des dates : une entrée (quantité et coût unitaire d’achat) ou une sortie (quantité). Les sorties sont valorisées au dernier coût unitaire moyen pondéré (CUMP) ; le stock et le nouveau CUMP se calculent après chaque entrée.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</si>
  <si>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</si>
  <si>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</si>
  <si>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</si>
  <si>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</si>
  <si>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</si>
  <si>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</si>
  <si>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Exemple du cours « Les stocks et les approvisionnements » : stock initial de 10 articles à 1,80 €, entrées à 2 €, 1,90 € et 1,80 €, sorties de 20, 19 et 10 articles en octobre.</t>
  </si>
  <si>
    <t xml:space="preserve">Les feuilles</t>
  </si>
  <si>
    <t xml:space="preserve">Fiche de stock CUMP</t>
  </si>
  <si>
    <t xml:space="preserve">mouvements à saisir, valorisation des sorties et du stock (calculée)</t>
  </si>
  <si>
    <t xml:space="preserve">Les formules du cours</t>
  </si>
  <si>
    <t xml:space="preserve">CUMP après une entrée = (montant du stock + montant de l’entrée) ÷ (quantité en stock + quantité entrée)</t>
  </si>
  <si>
    <t xml:space="preserve">Une sortie est valorisée au dernier CUMP calculé ; elle ne modifie pas le CUMP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</si>
  <si>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</si>
  <si>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</si>
  <si>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Fiche de stock au coût unitaire moyen pondéré (CUMP) après chaque entrée</t>
  </si>
  <si>
    <t xml:space="preserve">Saisir les cellules blanches ; une ligne par mouvement, dans l’ordre des dates.</t>
  </si>
  <si>
    <t xml:space="preserve">Article</t>
  </si>
  <si>
    <t xml:space="preserve">Article de l’exemple du cours</t>
  </si>
  <si>
    <t xml:space="preserve">Dates</t>
  </si>
  <si>
    <t xml:space="preserve">Libellés</t>
  </si>
  <si>
    <t xml:space="preserve">Entrées (achats)</t>
  </si>
  <si>
    <t xml:space="preserve">Sorties (ventes)</t>
  </si>
  <si>
    <t xml:space="preserve">Stock</t>
  </si>
  <si>
    <t xml:space="preserve">Quantités</t>
  </si>
  <si>
    <t xml:space="preserve">Coût unitaire</t>
  </si>
  <si>
    <t xml:space="preserve">Montants</t>
  </si>
  <si>
    <t xml:space="preserve">Coût unitaire (CUMP)</t>
  </si>
  <si>
    <t xml:space="preserve">Stock initial</t>
  </si>
  <si>
    <t xml:space="preserve">BL01 (achat)</t>
  </si>
  <si>
    <t xml:space="preserve">F067 (vente)</t>
  </si>
  <si>
    <t xml:space="preserve">BL02 (achat)</t>
  </si>
  <si>
    <t xml:space="preserve">F090 (vente)</t>
  </si>
  <si>
    <t xml:space="preserve">BL03 (achat)</t>
  </si>
  <si>
    <t xml:space="preserve">F102 (vente)</t>
  </si>
  <si>
    <t xml:space="preserve">Synthèse</t>
  </si>
  <si>
    <t xml:space="preserve">Total des entrées (coût d’achat des marchandises achetées)</t>
  </si>
  <si>
    <t xml:space="preserve">Total des sorties (coût d’achat des marchandises vendues)</t>
  </si>
  <si>
    <t xml:space="preserve">Stock final (quantité)</t>
  </si>
  <si>
    <t xml:space="preserve">Stock final (montant)</t>
  </si>
  <si>
    <t xml:space="preserve">Contrôle : stock initial + entrées – sorties = stock final</t>
  </si>
  <si>
    <t xml:space="preserve">Alerte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</si>
</sst>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"/>
    <numFmt numFmtId="166" formatCode="dd/mm/yyyy"/>
    <numFmt numFmtId="167" formatCode="0.0000"/>
    <numFmt numFmtId="168" formatCode="#,##0.00;\-#,##0.00"/>
    <numFmt numFmtId="169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  <fill>
      <patternFill patternType="solid">
        <fgColor rgb="FFD9D9D9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5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30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9" t="s">
        <v>15</v>
      </c>
      <c r="B18" s="9"/>
      <c r="C18" s="9"/>
    </row>
    <row r="19" customFormat="false" ht="15" hidden="false" customHeight="false" outlineLevel="0" collapsed="false">
      <c r="A19" s="9" t="s">
        <v>16</v>
      </c>
      <c r="B19" s="9"/>
      <c r="C19" s="9"/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10" t="s">
        <v>18</v>
      </c>
    </row>
  </sheetData>
  <mergeCells count="5">
    <mergeCell ref="A5:C5"/>
    <mergeCell ref="A12:C12"/>
    <mergeCell ref="B15:C15"/>
    <mergeCell ref="A18:C18"/>
    <mergeCell ref="A19:C19"/>
  </mergeCells>
  <hyperlinks>
    <hyperlink ref="A22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true" outlineLevel="0" max="15" min="13" style="0" width="13"/>
  </cols>
  <sheetData>
    <row r="1" customFormat="false" ht="17.3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A3" s="5" t="s">
        <v>21</v>
      </c>
      <c r="B3" s="11" t="s">
        <v>22</v>
      </c>
      <c r="C3" s="11"/>
      <c r="D3" s="11"/>
      <c r="E3" s="11"/>
    </row>
    <row r="5" customFormat="false" ht="15" hidden="false" customHeight="true" outlineLevel="0" collapsed="false">
      <c r="A5" s="12" t="s">
        <v>23</v>
      </c>
      <c r="B5" s="12" t="s">
        <v>24</v>
      </c>
      <c r="C5" s="12" t="s">
        <v>25</v>
      </c>
      <c r="D5" s="12"/>
      <c r="E5" s="12"/>
      <c r="F5" s="12" t="s">
        <v>26</v>
      </c>
      <c r="G5" s="12"/>
      <c r="H5" s="12"/>
      <c r="I5" s="12" t="s">
        <v>27</v>
      </c>
      <c r="J5" s="12"/>
      <c r="K5" s="12"/>
    </row>
    <row r="6" customFormat="false" ht="30" hidden="false" customHeight="true" outlineLevel="0" collapsed="false">
      <c r="A6" s="12"/>
      <c r="B6" s="12"/>
      <c r="C6" s="12" t="s">
        <v>28</v>
      </c>
      <c r="D6" s="12" t="s">
        <v>29</v>
      </c>
      <c r="E6" s="12" t="s">
        <v>30</v>
      </c>
      <c r="F6" s="12" t="s">
        <v>28</v>
      </c>
      <c r="G6" s="12" t="s">
        <v>29</v>
      </c>
      <c r="H6" s="12" t="s">
        <v>30</v>
      </c>
      <c r="I6" s="12" t="s">
        <v>28</v>
      </c>
      <c r="J6" s="12" t="s">
        <v>31</v>
      </c>
      <c r="K6" s="12" t="s">
        <v>30</v>
      </c>
    </row>
    <row r="7" customFormat="false" ht="15" hidden="false" customHeight="false" outlineLevel="0" collapsed="false">
      <c r="A7" s="13" t="n">
        <v>46296</v>
      </c>
      <c r="B7" s="14" t="s">
        <v>32</v>
      </c>
      <c r="C7" s="15"/>
      <c r="D7" s="15"/>
      <c r="E7" s="15"/>
      <c r="F7" s="15"/>
      <c r="G7" s="15"/>
      <c r="H7" s="15"/>
      <c r="I7" s="6" t="n">
        <v>10</v>
      </c>
      <c r="J7" s="16" t="n">
        <v>1.8</v>
      </c>
      <c r="K7" s="17" t="n">
        <f aca="false">N(I7)*N(J7)</f>
        <v>18</v>
      </c>
      <c r="M7" s="18" t="n">
        <f aca="false">N(I7)</f>
        <v>10</v>
      </c>
      <c r="N7" s="19" t="n">
        <f aca="false">K7</f>
        <v>18</v>
      </c>
      <c r="O7" s="18" t="n">
        <f aca="false">N(J7)</f>
        <v>1.8</v>
      </c>
    </row>
    <row r="8" customFormat="false" ht="15" hidden="false" customHeight="false" outlineLevel="0" collapsed="false">
      <c r="A8" s="13" t="n">
        <v>46300</v>
      </c>
      <c r="B8" s="11" t="s">
        <v>33</v>
      </c>
      <c r="C8" s="6" t="n">
        <v>15</v>
      </c>
      <c r="D8" s="16" t="n">
        <v>2</v>
      </c>
      <c r="E8" s="17" t="n">
        <f aca="false">IF(C8="","",C8*D8)</f>
        <v>30</v>
      </c>
      <c r="F8" s="6"/>
      <c r="G8" s="20" t="str">
        <f aca="false">IF(F8="","",O7)</f>
        <v/>
      </c>
      <c r="H8" s="17" t="str">
        <f aca="false">IF(F8="","",F8*G8)</f>
        <v/>
      </c>
      <c r="I8" s="8" t="n">
        <f aca="false">IF(AND(C8="",F8=""),"",M8)</f>
        <v>25</v>
      </c>
      <c r="J8" s="20" t="n">
        <f aca="false">IF(I8="","",O8)</f>
        <v>1.92</v>
      </c>
      <c r="K8" s="17" t="n">
        <f aca="false">IF(I8="","",N8)</f>
        <v>48</v>
      </c>
      <c r="M8" s="18" t="n">
        <f aca="false">M7+N(C8)-N(F8)</f>
        <v>25</v>
      </c>
      <c r="N8" s="18" t="n">
        <f aca="false">N7+N(E8)-N(H8)</f>
        <v>48</v>
      </c>
      <c r="O8" s="18" t="n">
        <f aca="false">IF(M8=0,O7,N8/M8)</f>
        <v>1.92</v>
      </c>
    </row>
    <row r="9" customFormat="false" ht="15" hidden="false" customHeight="false" outlineLevel="0" collapsed="false">
      <c r="A9" s="13" t="n">
        <v>46302</v>
      </c>
      <c r="B9" s="11" t="s">
        <v>34</v>
      </c>
      <c r="C9" s="6"/>
      <c r="D9" s="16"/>
      <c r="E9" s="17" t="str">
        <f aca="false">IF(C9="","",C9*D9)</f>
        <v/>
      </c>
      <c r="F9" s="6" t="n">
        <v>20</v>
      </c>
      <c r="G9" s="20" t="n">
        <f aca="false">IF(F9="","",O8)</f>
        <v>1.92</v>
      </c>
      <c r="H9" s="17" t="n">
        <f aca="false">IF(F9="","",F9*G9)</f>
        <v>38.4</v>
      </c>
      <c r="I9" s="8" t="n">
        <f aca="false">IF(AND(C9="",F9=""),"",M9)</f>
        <v>5</v>
      </c>
      <c r="J9" s="20" t="n">
        <f aca="false">IF(I9="","",O9)</f>
        <v>1.92</v>
      </c>
      <c r="K9" s="17" t="n">
        <f aca="false">IF(I9="","",N9)</f>
        <v>9.6</v>
      </c>
      <c r="M9" s="18" t="n">
        <f aca="false">M8+N(C9)-N(F9)</f>
        <v>5</v>
      </c>
      <c r="N9" s="18" t="n">
        <f aca="false">N8+N(E9)-N(H9)</f>
        <v>9.6</v>
      </c>
      <c r="O9" s="18" t="n">
        <f aca="false">IF(M9=0,O8,N9/M9)</f>
        <v>1.92</v>
      </c>
    </row>
    <row r="10" customFormat="false" ht="15" hidden="false" customHeight="false" outlineLevel="0" collapsed="false">
      <c r="A10" s="13" t="n">
        <v>46310</v>
      </c>
      <c r="B10" s="11" t="s">
        <v>35</v>
      </c>
      <c r="C10" s="6" t="n">
        <v>15</v>
      </c>
      <c r="D10" s="16" t="n">
        <v>1.9</v>
      </c>
      <c r="E10" s="17" t="n">
        <f aca="false">IF(C10="","",C10*D10)</f>
        <v>28.5</v>
      </c>
      <c r="F10" s="6"/>
      <c r="G10" s="20" t="str">
        <f aca="false">IF(F10="","",O9)</f>
        <v/>
      </c>
      <c r="H10" s="17" t="str">
        <f aca="false">IF(F10="","",F10*G10)</f>
        <v/>
      </c>
      <c r="I10" s="8" t="n">
        <f aca="false">IF(AND(C10="",F10=""),"",M10)</f>
        <v>20</v>
      </c>
      <c r="J10" s="20" t="n">
        <f aca="false">IF(I10="","",O10)</f>
        <v>1.905</v>
      </c>
      <c r="K10" s="17" t="n">
        <f aca="false">IF(I10="","",N10)</f>
        <v>38.1</v>
      </c>
      <c r="M10" s="18" t="n">
        <f aca="false">M9+N(C10)-N(F10)</f>
        <v>20</v>
      </c>
      <c r="N10" s="18" t="n">
        <f aca="false">N9+N(E10)-N(H10)</f>
        <v>38.1</v>
      </c>
      <c r="O10" s="18" t="n">
        <f aca="false">IF(M10=0,O9,N10/M10)</f>
        <v>1.905</v>
      </c>
    </row>
    <row r="11" customFormat="false" ht="15" hidden="false" customHeight="false" outlineLevel="0" collapsed="false">
      <c r="A11" s="13" t="n">
        <v>46315</v>
      </c>
      <c r="B11" s="11" t="s">
        <v>36</v>
      </c>
      <c r="C11" s="6"/>
      <c r="D11" s="16"/>
      <c r="E11" s="17" t="str">
        <f aca="false">IF(C11="","",C11*D11)</f>
        <v/>
      </c>
      <c r="F11" s="6" t="n">
        <v>19</v>
      </c>
      <c r="G11" s="20" t="n">
        <f aca="false">IF(F11="","",O10)</f>
        <v>1.905</v>
      </c>
      <c r="H11" s="17" t="n">
        <f aca="false">IF(F11="","",F11*G11)</f>
        <v>36.195</v>
      </c>
      <c r="I11" s="8" t="n">
        <f aca="false">IF(AND(C11="",F11=""),"",M11)</f>
        <v>1</v>
      </c>
      <c r="J11" s="20" t="n">
        <f aca="false">IF(I11="","",O11)</f>
        <v>1.905</v>
      </c>
      <c r="K11" s="17" t="n">
        <f aca="false">IF(I11="","",N11)</f>
        <v>1.905</v>
      </c>
      <c r="M11" s="18" t="n">
        <f aca="false">M10+N(C11)-N(F11)</f>
        <v>1</v>
      </c>
      <c r="N11" s="18" t="n">
        <f aca="false">N10+N(E11)-N(H11)</f>
        <v>1.905</v>
      </c>
      <c r="O11" s="18" t="n">
        <f aca="false">IF(M11=0,O10,N11/M11)</f>
        <v>1.905</v>
      </c>
    </row>
    <row r="12" customFormat="false" ht="15" hidden="false" customHeight="false" outlineLevel="0" collapsed="false">
      <c r="A12" s="13" t="n">
        <v>46320</v>
      </c>
      <c r="B12" s="11" t="s">
        <v>37</v>
      </c>
      <c r="C12" s="6" t="n">
        <v>10</v>
      </c>
      <c r="D12" s="16" t="n">
        <v>1.8</v>
      </c>
      <c r="E12" s="17" t="n">
        <f aca="false">IF(C12="","",C12*D12)</f>
        <v>18</v>
      </c>
      <c r="F12" s="6"/>
      <c r="G12" s="20" t="str">
        <f aca="false">IF(F12="","",O11)</f>
        <v/>
      </c>
      <c r="H12" s="17" t="str">
        <f aca="false">IF(F12="","",F12*G12)</f>
        <v/>
      </c>
      <c r="I12" s="8" t="n">
        <f aca="false">IF(AND(C12="",F12=""),"",M12)</f>
        <v>11</v>
      </c>
      <c r="J12" s="20" t="n">
        <f aca="false">IF(I12="","",O12)</f>
        <v>1.80954545454545</v>
      </c>
      <c r="K12" s="17" t="n">
        <f aca="false">IF(I12="","",N12)</f>
        <v>19.905</v>
      </c>
      <c r="M12" s="18" t="n">
        <f aca="false">M11+N(C12)-N(F12)</f>
        <v>11</v>
      </c>
      <c r="N12" s="18" t="n">
        <f aca="false">N11+N(E12)-N(H12)</f>
        <v>19.905</v>
      </c>
      <c r="O12" s="18" t="n">
        <f aca="false">IF(M12=0,O11,N12/M12)</f>
        <v>1.80954545454545</v>
      </c>
    </row>
    <row r="13" customFormat="false" ht="15" hidden="false" customHeight="false" outlineLevel="0" collapsed="false">
      <c r="A13" s="13" t="n">
        <v>46324</v>
      </c>
      <c r="B13" s="11" t="s">
        <v>38</v>
      </c>
      <c r="C13" s="6"/>
      <c r="D13" s="16"/>
      <c r="E13" s="17" t="str">
        <f aca="false">IF(C13="","",C13*D13)</f>
        <v/>
      </c>
      <c r="F13" s="6" t="n">
        <v>10</v>
      </c>
      <c r="G13" s="20" t="n">
        <f aca="false">IF(F13="","",O12)</f>
        <v>1.80954545454545</v>
      </c>
      <c r="H13" s="17" t="n">
        <f aca="false">IF(F13="","",F13*G13)</f>
        <v>18.0954545454545</v>
      </c>
      <c r="I13" s="8" t="n">
        <f aca="false">IF(AND(C13="",F13=""),"",M13)</f>
        <v>1</v>
      </c>
      <c r="J13" s="20" t="n">
        <f aca="false">IF(I13="","",O13)</f>
        <v>1.80954545454546</v>
      </c>
      <c r="K13" s="17" t="n">
        <f aca="false">IF(I13="","",N13)</f>
        <v>1.80954545454546</v>
      </c>
      <c r="M13" s="18" t="n">
        <f aca="false">M12+N(C13)-N(F13)</f>
        <v>1</v>
      </c>
      <c r="N13" s="18" t="n">
        <f aca="false">N12+N(E13)-N(H13)</f>
        <v>1.80954545454546</v>
      </c>
      <c r="O13" s="18" t="n">
        <f aca="false">IF(M13=0,O12,N13/M13)</f>
        <v>1.80954545454546</v>
      </c>
    </row>
    <row r="14" customFormat="false" ht="15" hidden="false" customHeight="false" outlineLevel="0" collapsed="false">
      <c r="A14" s="13"/>
      <c r="B14" s="21"/>
      <c r="C14" s="6"/>
      <c r="D14" s="16"/>
      <c r="E14" s="17" t="str">
        <f aca="false">IF(C14="","",C14*D14)</f>
        <v/>
      </c>
      <c r="F14" s="6"/>
      <c r="G14" s="20" t="str">
        <f aca="false">IF(F14="","",O13)</f>
        <v/>
      </c>
      <c r="H14" s="17" t="str">
        <f aca="false">IF(F14="","",F14*G14)</f>
        <v/>
      </c>
      <c r="I14" s="8" t="str">
        <f aca="false">IF(AND(C14="",F14=""),"",M14)</f>
        <v/>
      </c>
      <c r="J14" s="20" t="str">
        <f aca="false">IF(I14="","",O14)</f>
        <v/>
      </c>
      <c r="K14" s="17" t="str">
        <f aca="false">IF(I14="","",N14)</f>
        <v/>
      </c>
      <c r="M14" s="18" t="n">
        <f aca="false">M13+N(C14)-N(F14)</f>
        <v>1</v>
      </c>
      <c r="N14" s="18" t="n">
        <f aca="false">N13+N(E14)-N(H14)</f>
        <v>1.80954545454546</v>
      </c>
      <c r="O14" s="18" t="n">
        <f aca="false">IF(M14=0,O13,N14/M14)</f>
        <v>1.80954545454546</v>
      </c>
    </row>
    <row r="15" customFormat="false" ht="15" hidden="false" customHeight="false" outlineLevel="0" collapsed="false">
      <c r="A15" s="13"/>
      <c r="B15" s="21"/>
      <c r="C15" s="6"/>
      <c r="D15" s="16"/>
      <c r="E15" s="17" t="str">
        <f aca="false">IF(C15="","",C15*D15)</f>
        <v/>
      </c>
      <c r="F15" s="6"/>
      <c r="G15" s="20" t="str">
        <f aca="false">IF(F15="","",O14)</f>
        <v/>
      </c>
      <c r="H15" s="17" t="str">
        <f aca="false">IF(F15="","",F15*G15)</f>
        <v/>
      </c>
      <c r="I15" s="8" t="str">
        <f aca="false">IF(AND(C15="",F15=""),"",M15)</f>
        <v/>
      </c>
      <c r="J15" s="20" t="str">
        <f aca="false">IF(I15="","",O15)</f>
        <v/>
      </c>
      <c r="K15" s="17" t="str">
        <f aca="false">IF(I15="","",N15)</f>
        <v/>
      </c>
      <c r="M15" s="18" t="n">
        <f aca="false">M14+N(C15)-N(F15)</f>
        <v>1</v>
      </c>
      <c r="N15" s="18" t="n">
        <f aca="false">N14+N(E15)-N(H15)</f>
        <v>1.80954545454546</v>
      </c>
      <c r="O15" s="18" t="n">
        <f aca="false">IF(M15=0,O14,N15/M15)</f>
        <v>1.80954545454546</v>
      </c>
    </row>
    <row r="16" customFormat="false" ht="15" hidden="false" customHeight="false" outlineLevel="0" collapsed="false">
      <c r="A16" s="13"/>
      <c r="B16" s="21"/>
      <c r="C16" s="6"/>
      <c r="D16" s="16"/>
      <c r="E16" s="17" t="str">
        <f aca="false">IF(C16="","",C16*D16)</f>
        <v/>
      </c>
      <c r="F16" s="6"/>
      <c r="G16" s="20" t="str">
        <f aca="false">IF(F16="","",O15)</f>
        <v/>
      </c>
      <c r="H16" s="17" t="str">
        <f aca="false">IF(F16="","",F16*G16)</f>
        <v/>
      </c>
      <c r="I16" s="8" t="str">
        <f aca="false">IF(AND(C16="",F16=""),"",M16)</f>
        <v/>
      </c>
      <c r="J16" s="20" t="str">
        <f aca="false">IF(I16="","",O16)</f>
        <v/>
      </c>
      <c r="K16" s="17" t="str">
        <f aca="false">IF(I16="","",N16)</f>
        <v/>
      </c>
      <c r="M16" s="18" t="n">
        <f aca="false">M15+N(C16)-N(F16)</f>
        <v>1</v>
      </c>
      <c r="N16" s="18" t="n">
        <f aca="false">N15+N(E16)-N(H16)</f>
        <v>1.80954545454546</v>
      </c>
      <c r="O16" s="18" t="n">
        <f aca="false">IF(M16=0,O15,N16/M16)</f>
        <v>1.80954545454546</v>
      </c>
    </row>
    <row r="17" customFormat="false" ht="15" hidden="false" customHeight="false" outlineLevel="0" collapsed="false">
      <c r="A17" s="13"/>
      <c r="B17" s="21"/>
      <c r="C17" s="6"/>
      <c r="D17" s="16"/>
      <c r="E17" s="17" t="str">
        <f aca="false">IF(C17="","",C17*D17)</f>
        <v/>
      </c>
      <c r="F17" s="6"/>
      <c r="G17" s="20" t="str">
        <f aca="false">IF(F17="","",O16)</f>
        <v/>
      </c>
      <c r="H17" s="17" t="str">
        <f aca="false">IF(F17="","",F17*G17)</f>
        <v/>
      </c>
      <c r="I17" s="8" t="str">
        <f aca="false">IF(AND(C17="",F17=""),"",M17)</f>
        <v/>
      </c>
      <c r="J17" s="20" t="str">
        <f aca="false">IF(I17="","",O17)</f>
        <v/>
      </c>
      <c r="K17" s="17" t="str">
        <f aca="false">IF(I17="","",N17)</f>
        <v/>
      </c>
      <c r="M17" s="18" t="n">
        <f aca="false">M16+N(C17)-N(F17)</f>
        <v>1</v>
      </c>
      <c r="N17" s="18" t="n">
        <f aca="false">N16+N(E17)-N(H17)</f>
        <v>1.80954545454546</v>
      </c>
      <c r="O17" s="18" t="n">
        <f aca="false">IF(M17=0,O16,N17/M17)</f>
        <v>1.80954545454546</v>
      </c>
    </row>
    <row r="18" customFormat="false" ht="15" hidden="false" customHeight="false" outlineLevel="0" collapsed="false">
      <c r="A18" s="13"/>
      <c r="B18" s="21"/>
      <c r="C18" s="6"/>
      <c r="D18" s="16"/>
      <c r="E18" s="17" t="str">
        <f aca="false">IF(C18="","",C18*D18)</f>
        <v/>
      </c>
      <c r="F18" s="6"/>
      <c r="G18" s="20" t="str">
        <f aca="false">IF(F18="","",O17)</f>
        <v/>
      </c>
      <c r="H18" s="17" t="str">
        <f aca="false">IF(F18="","",F18*G18)</f>
        <v/>
      </c>
      <c r="I18" s="8" t="str">
        <f aca="false">IF(AND(C18="",F18=""),"",M18)</f>
        <v/>
      </c>
      <c r="J18" s="20" t="str">
        <f aca="false">IF(I18="","",O18)</f>
        <v/>
      </c>
      <c r="K18" s="17" t="str">
        <f aca="false">IF(I18="","",N18)</f>
        <v/>
      </c>
      <c r="M18" s="18" t="n">
        <f aca="false">M17+N(C18)-N(F18)</f>
        <v>1</v>
      </c>
      <c r="N18" s="18" t="n">
        <f aca="false">N17+N(E18)-N(H18)</f>
        <v>1.80954545454546</v>
      </c>
      <c r="O18" s="18" t="n">
        <f aca="false">IF(M18=0,O17,N18/M18)</f>
        <v>1.80954545454546</v>
      </c>
    </row>
    <row r="19" customFormat="false" ht="15" hidden="false" customHeight="false" outlineLevel="0" collapsed="false">
      <c r="A19" s="13"/>
      <c r="B19" s="21"/>
      <c r="C19" s="6"/>
      <c r="D19" s="16"/>
      <c r="E19" s="17" t="str">
        <f aca="false">IF(C19="","",C19*D19)</f>
        <v/>
      </c>
      <c r="F19" s="6"/>
      <c r="G19" s="20" t="str">
        <f aca="false">IF(F19="","",O18)</f>
        <v/>
      </c>
      <c r="H19" s="17" t="str">
        <f aca="false">IF(F19="","",F19*G19)</f>
        <v/>
      </c>
      <c r="I19" s="8" t="str">
        <f aca="false">IF(AND(C19="",F19=""),"",M19)</f>
        <v/>
      </c>
      <c r="J19" s="20" t="str">
        <f aca="false">IF(I19="","",O19)</f>
        <v/>
      </c>
      <c r="K19" s="17" t="str">
        <f aca="false">IF(I19="","",N19)</f>
        <v/>
      </c>
      <c r="M19" s="18" t="n">
        <f aca="false">M18+N(C19)-N(F19)</f>
        <v>1</v>
      </c>
      <c r="N19" s="18" t="n">
        <f aca="false">N18+N(E19)-N(H19)</f>
        <v>1.80954545454546</v>
      </c>
      <c r="O19" s="18" t="n">
        <f aca="false">IF(M19=0,O18,N19/M19)</f>
        <v>1.80954545454546</v>
      </c>
    </row>
    <row r="20" customFormat="false" ht="15" hidden="false" customHeight="false" outlineLevel="0" collapsed="false">
      <c r="A20" s="13"/>
      <c r="B20" s="21"/>
      <c r="C20" s="6"/>
      <c r="D20" s="16"/>
      <c r="E20" s="17" t="str">
        <f aca="false">IF(C20="","",C20*D20)</f>
        <v/>
      </c>
      <c r="F20" s="6"/>
      <c r="G20" s="20" t="str">
        <f aca="false">IF(F20="","",O19)</f>
        <v/>
      </c>
      <c r="H20" s="17" t="str">
        <f aca="false">IF(F20="","",F20*G20)</f>
        <v/>
      </c>
      <c r="I20" s="8" t="str">
        <f aca="false">IF(AND(C20="",F20=""),"",M20)</f>
        <v/>
      </c>
      <c r="J20" s="20" t="str">
        <f aca="false">IF(I20="","",O20)</f>
        <v/>
      </c>
      <c r="K20" s="17" t="str">
        <f aca="false">IF(I20="","",N20)</f>
        <v/>
      </c>
      <c r="M20" s="18" t="n">
        <f aca="false">M19+N(C20)-N(F20)</f>
        <v>1</v>
      </c>
      <c r="N20" s="18" t="n">
        <f aca="false">N19+N(E20)-N(H20)</f>
        <v>1.80954545454546</v>
      </c>
      <c r="O20" s="18" t="n">
        <f aca="false">IF(M20=0,O19,N20/M20)</f>
        <v>1.80954545454546</v>
      </c>
    </row>
    <row r="21" customFormat="false" ht="15" hidden="false" customHeight="false" outlineLevel="0" collapsed="false">
      <c r="A21" s="13"/>
      <c r="B21" s="21"/>
      <c r="C21" s="6"/>
      <c r="D21" s="16"/>
      <c r="E21" s="17" t="str">
        <f aca="false">IF(C21="","",C21*D21)</f>
        <v/>
      </c>
      <c r="F21" s="6"/>
      <c r="G21" s="20" t="str">
        <f aca="false">IF(F21="","",O20)</f>
        <v/>
      </c>
      <c r="H21" s="17" t="str">
        <f aca="false">IF(F21="","",F21*G21)</f>
        <v/>
      </c>
      <c r="I21" s="8" t="str">
        <f aca="false">IF(AND(C21="",F21=""),"",M21)</f>
        <v/>
      </c>
      <c r="J21" s="20" t="str">
        <f aca="false">IF(I21="","",O21)</f>
        <v/>
      </c>
      <c r="K21" s="17" t="str">
        <f aca="false">IF(I21="","",N21)</f>
        <v/>
      </c>
      <c r="M21" s="18" t="n">
        <f aca="false">M20+N(C21)-N(F21)</f>
        <v>1</v>
      </c>
      <c r="N21" s="18" t="n">
        <f aca="false">N20+N(E21)-N(H21)</f>
        <v>1.80954545454546</v>
      </c>
      <c r="O21" s="18" t="n">
        <f aca="false">IF(M21=0,O20,N21/M21)</f>
        <v>1.80954545454546</v>
      </c>
    </row>
    <row r="22" customFormat="false" ht="15" hidden="false" customHeight="false" outlineLevel="0" collapsed="false">
      <c r="A22" s="13"/>
      <c r="B22" s="21"/>
      <c r="C22" s="6"/>
      <c r="D22" s="16"/>
      <c r="E22" s="17" t="str">
        <f aca="false">IF(C22="","",C22*D22)</f>
        <v/>
      </c>
      <c r="F22" s="6"/>
      <c r="G22" s="20" t="str">
        <f aca="false">IF(F22="","",O21)</f>
        <v/>
      </c>
      <c r="H22" s="17" t="str">
        <f aca="false">IF(F22="","",F22*G22)</f>
        <v/>
      </c>
      <c r="I22" s="8" t="str">
        <f aca="false">IF(AND(C22="",F22=""),"",M22)</f>
        <v/>
      </c>
      <c r="J22" s="20" t="str">
        <f aca="false">IF(I22="","",O22)</f>
        <v/>
      </c>
      <c r="K22" s="17" t="str">
        <f aca="false">IF(I22="","",N22)</f>
        <v/>
      </c>
      <c r="M22" s="18" t="n">
        <f aca="false">M21+N(C22)-N(F22)</f>
        <v>1</v>
      </c>
      <c r="N22" s="18" t="n">
        <f aca="false">N21+N(E22)-N(H22)</f>
        <v>1.80954545454546</v>
      </c>
      <c r="O22" s="18" t="n">
        <f aca="false">IF(M22=0,O21,N22/M22)</f>
        <v>1.80954545454546</v>
      </c>
    </row>
    <row r="23" customFormat="false" ht="15" hidden="false" customHeight="false" outlineLevel="0" collapsed="false">
      <c r="A23" s="13"/>
      <c r="B23" s="21"/>
      <c r="C23" s="6"/>
      <c r="D23" s="16"/>
      <c r="E23" s="17" t="str">
        <f aca="false">IF(C23="","",C23*D23)</f>
        <v/>
      </c>
      <c r="F23" s="6"/>
      <c r="G23" s="20" t="str">
        <f aca="false">IF(F23="","",O22)</f>
        <v/>
      </c>
      <c r="H23" s="17" t="str">
        <f aca="false">IF(F23="","",F23*G23)</f>
        <v/>
      </c>
      <c r="I23" s="8" t="str">
        <f aca="false">IF(AND(C23="",F23=""),"",M23)</f>
        <v/>
      </c>
      <c r="J23" s="20" t="str">
        <f aca="false">IF(I23="","",O23)</f>
        <v/>
      </c>
      <c r="K23" s="17" t="str">
        <f aca="false">IF(I23="","",N23)</f>
        <v/>
      </c>
      <c r="M23" s="18" t="n">
        <f aca="false">M22+N(C23)-N(F23)</f>
        <v>1</v>
      </c>
      <c r="N23" s="18" t="n">
        <f aca="false">N22+N(E23)-N(H23)</f>
        <v>1.80954545454546</v>
      </c>
      <c r="O23" s="18" t="n">
        <f aca="false">IF(M23=0,O22,N23/M23)</f>
        <v>1.80954545454546</v>
      </c>
    </row>
    <row r="24" customFormat="false" ht="15" hidden="false" customHeight="false" outlineLevel="0" collapsed="false">
      <c r="A24" s="13"/>
      <c r="B24" s="21"/>
      <c r="C24" s="6"/>
      <c r="D24" s="16"/>
      <c r="E24" s="17" t="str">
        <f aca="false">IF(C24="","",C24*D24)</f>
        <v/>
      </c>
      <c r="F24" s="6"/>
      <c r="G24" s="20" t="str">
        <f aca="false">IF(F24="","",O23)</f>
        <v/>
      </c>
      <c r="H24" s="17" t="str">
        <f aca="false">IF(F24="","",F24*G24)</f>
        <v/>
      </c>
      <c r="I24" s="8" t="str">
        <f aca="false">IF(AND(C24="",F24=""),"",M24)</f>
        <v/>
      </c>
      <c r="J24" s="20" t="str">
        <f aca="false">IF(I24="","",O24)</f>
        <v/>
      </c>
      <c r="K24" s="17" t="str">
        <f aca="false">IF(I24="","",N24)</f>
        <v/>
      </c>
      <c r="M24" s="18" t="n">
        <f aca="false">M23+N(C24)-N(F24)</f>
        <v>1</v>
      </c>
      <c r="N24" s="18" t="n">
        <f aca="false">N23+N(E24)-N(H24)</f>
        <v>1.80954545454546</v>
      </c>
      <c r="O24" s="18" t="n">
        <f aca="false">IF(M24=0,O23,N24/M24)</f>
        <v>1.80954545454546</v>
      </c>
    </row>
    <row r="25" customFormat="false" ht="15" hidden="false" customHeight="false" outlineLevel="0" collapsed="false">
      <c r="A25" s="13"/>
      <c r="B25" s="21"/>
      <c r="C25" s="6"/>
      <c r="D25" s="16"/>
      <c r="E25" s="17" t="str">
        <f aca="false">IF(C25="","",C25*D25)</f>
        <v/>
      </c>
      <c r="F25" s="6"/>
      <c r="G25" s="20" t="str">
        <f aca="false">IF(F25="","",O24)</f>
        <v/>
      </c>
      <c r="H25" s="17" t="str">
        <f aca="false">IF(F25="","",F25*G25)</f>
        <v/>
      </c>
      <c r="I25" s="8" t="str">
        <f aca="false">IF(AND(C25="",F25=""),"",M25)</f>
        <v/>
      </c>
      <c r="J25" s="20" t="str">
        <f aca="false">IF(I25="","",O25)</f>
        <v/>
      </c>
      <c r="K25" s="17" t="str">
        <f aca="false">IF(I25="","",N25)</f>
        <v/>
      </c>
      <c r="M25" s="18" t="n">
        <f aca="false">M24+N(C25)-N(F25)</f>
        <v>1</v>
      </c>
      <c r="N25" s="18" t="n">
        <f aca="false">N24+N(E25)-N(H25)</f>
        <v>1.80954545454546</v>
      </c>
      <c r="O25" s="18" t="n">
        <f aca="false">IF(M25=0,O24,N25/M25)</f>
        <v>1.80954545454546</v>
      </c>
    </row>
    <row r="26" customFormat="false" ht="15" hidden="false" customHeight="false" outlineLevel="0" collapsed="false">
      <c r="A26" s="13"/>
      <c r="B26" s="21"/>
      <c r="C26" s="6"/>
      <c r="D26" s="16"/>
      <c r="E26" s="17" t="str">
        <f aca="false">IF(C26="","",C26*D26)</f>
        <v/>
      </c>
      <c r="F26" s="6"/>
      <c r="G26" s="20" t="str">
        <f aca="false">IF(F26="","",O25)</f>
        <v/>
      </c>
      <c r="H26" s="17" t="str">
        <f aca="false">IF(F26="","",F26*G26)</f>
        <v/>
      </c>
      <c r="I26" s="8" t="str">
        <f aca="false">IF(AND(C26="",F26=""),"",M26)</f>
        <v/>
      </c>
      <c r="J26" s="20" t="str">
        <f aca="false">IF(I26="","",O26)</f>
        <v/>
      </c>
      <c r="K26" s="17" t="str">
        <f aca="false">IF(I26="","",N26)</f>
        <v/>
      </c>
      <c r="M26" s="18" t="n">
        <f aca="false">M25+N(C26)-N(F26)</f>
        <v>1</v>
      </c>
      <c r="N26" s="18" t="n">
        <f aca="false">N25+N(E26)-N(H26)</f>
        <v>1.80954545454546</v>
      </c>
      <c r="O26" s="18" t="n">
        <f aca="false">IF(M26=0,O25,N26/M26)</f>
        <v>1.80954545454546</v>
      </c>
    </row>
    <row r="27" customFormat="false" ht="15" hidden="false" customHeight="false" outlineLevel="0" collapsed="false">
      <c r="A27" s="13"/>
      <c r="B27" s="21"/>
      <c r="C27" s="6"/>
      <c r="D27" s="16"/>
      <c r="E27" s="17" t="str">
        <f aca="false">IF(C27="","",C27*D27)</f>
        <v/>
      </c>
      <c r="F27" s="6"/>
      <c r="G27" s="20" t="str">
        <f aca="false">IF(F27="","",O26)</f>
        <v/>
      </c>
      <c r="H27" s="17" t="str">
        <f aca="false">IF(F27="","",F27*G27)</f>
        <v/>
      </c>
      <c r="I27" s="8" t="str">
        <f aca="false">IF(AND(C27="",F27=""),"",M27)</f>
        <v/>
      </c>
      <c r="J27" s="20" t="str">
        <f aca="false">IF(I27="","",O27)</f>
        <v/>
      </c>
      <c r="K27" s="17" t="str">
        <f aca="false">IF(I27="","",N27)</f>
        <v/>
      </c>
      <c r="M27" s="18" t="n">
        <f aca="false">M26+N(C27)-N(F27)</f>
        <v>1</v>
      </c>
      <c r="N27" s="18" t="n">
        <f aca="false">N26+N(E27)-N(H27)</f>
        <v>1.80954545454546</v>
      </c>
      <c r="O27" s="18" t="n">
        <f aca="false">IF(M27=0,O26,N27/M27)</f>
        <v>1.80954545454546</v>
      </c>
    </row>
    <row r="28" customFormat="false" ht="15" hidden="false" customHeight="false" outlineLevel="0" collapsed="false">
      <c r="A28" s="13"/>
      <c r="B28" s="21"/>
      <c r="C28" s="6"/>
      <c r="D28" s="16"/>
      <c r="E28" s="17" t="str">
        <f aca="false">IF(C28="","",C28*D28)</f>
        <v/>
      </c>
      <c r="F28" s="6"/>
      <c r="G28" s="20" t="str">
        <f aca="false">IF(F28="","",O27)</f>
        <v/>
      </c>
      <c r="H28" s="17" t="str">
        <f aca="false">IF(F28="","",F28*G28)</f>
        <v/>
      </c>
      <c r="I28" s="8" t="str">
        <f aca="false">IF(AND(C28="",F28=""),"",M28)</f>
        <v/>
      </c>
      <c r="J28" s="20" t="str">
        <f aca="false">IF(I28="","",O28)</f>
        <v/>
      </c>
      <c r="K28" s="17" t="str">
        <f aca="false">IF(I28="","",N28)</f>
        <v/>
      </c>
      <c r="M28" s="18" t="n">
        <f aca="false">M27+N(C28)-N(F28)</f>
        <v>1</v>
      </c>
      <c r="N28" s="18" t="n">
        <f aca="false">N27+N(E28)-N(H28)</f>
        <v>1.80954545454546</v>
      </c>
      <c r="O28" s="18" t="n">
        <f aca="false">IF(M28=0,O27,N28/M28)</f>
        <v>1.80954545454546</v>
      </c>
    </row>
    <row r="29" customFormat="false" ht="15" hidden="false" customHeight="false" outlineLevel="0" collapsed="false">
      <c r="A29" s="13"/>
      <c r="B29" s="21"/>
      <c r="C29" s="6"/>
      <c r="D29" s="16"/>
      <c r="E29" s="17" t="str">
        <f aca="false">IF(C29="","",C29*D29)</f>
        <v/>
      </c>
      <c r="F29" s="6"/>
      <c r="G29" s="20" t="str">
        <f aca="false">IF(F29="","",O28)</f>
        <v/>
      </c>
      <c r="H29" s="17" t="str">
        <f aca="false">IF(F29="","",F29*G29)</f>
        <v/>
      </c>
      <c r="I29" s="8" t="str">
        <f aca="false">IF(AND(C29="",F29=""),"",M29)</f>
        <v/>
      </c>
      <c r="J29" s="20" t="str">
        <f aca="false">IF(I29="","",O29)</f>
        <v/>
      </c>
      <c r="K29" s="17" t="str">
        <f aca="false">IF(I29="","",N29)</f>
        <v/>
      </c>
      <c r="M29" s="18" t="n">
        <f aca="false">M28+N(C29)-N(F29)</f>
        <v>1</v>
      </c>
      <c r="N29" s="18" t="n">
        <f aca="false">N28+N(E29)-N(H29)</f>
        <v>1.80954545454546</v>
      </c>
      <c r="O29" s="18" t="n">
        <f aca="false">IF(M29=0,O28,N29/M29)</f>
        <v>1.80954545454546</v>
      </c>
    </row>
    <row r="30" customFormat="false" ht="15" hidden="false" customHeight="false" outlineLevel="0" collapsed="false">
      <c r="A30" s="13"/>
      <c r="B30" s="21"/>
      <c r="C30" s="6"/>
      <c r="D30" s="16"/>
      <c r="E30" s="17" t="str">
        <f aca="false">IF(C30="","",C30*D30)</f>
        <v/>
      </c>
      <c r="F30" s="6"/>
      <c r="G30" s="20" t="str">
        <f aca="false">IF(F30="","",O29)</f>
        <v/>
      </c>
      <c r="H30" s="17" t="str">
        <f aca="false">IF(F30="","",F30*G30)</f>
        <v/>
      </c>
      <c r="I30" s="8" t="str">
        <f aca="false">IF(AND(C30="",F30=""),"",M30)</f>
        <v/>
      </c>
      <c r="J30" s="20" t="str">
        <f aca="false">IF(I30="","",O30)</f>
        <v/>
      </c>
      <c r="K30" s="17" t="str">
        <f aca="false">IF(I30="","",N30)</f>
        <v/>
      </c>
      <c r="M30" s="18" t="n">
        <f aca="false">M29+N(C30)-N(F30)</f>
        <v>1</v>
      </c>
      <c r="N30" s="18" t="n">
        <f aca="false">N29+N(E30)-N(H30)</f>
        <v>1.80954545454546</v>
      </c>
      <c r="O30" s="18" t="n">
        <f aca="false">IF(M30=0,O29,N30/M30)</f>
        <v>1.80954545454546</v>
      </c>
    </row>
    <row r="31" customFormat="false" ht="15" hidden="false" customHeight="false" outlineLevel="0" collapsed="false">
      <c r="A31" s="13"/>
      <c r="B31" s="21"/>
      <c r="C31" s="6"/>
      <c r="D31" s="16"/>
      <c r="E31" s="17" t="str">
        <f aca="false">IF(C31="","",C31*D31)</f>
        <v/>
      </c>
      <c r="F31" s="6"/>
      <c r="G31" s="20" t="str">
        <f aca="false">IF(F31="","",O30)</f>
        <v/>
      </c>
      <c r="H31" s="17" t="str">
        <f aca="false">IF(F31="","",F31*G31)</f>
        <v/>
      </c>
      <c r="I31" s="8" t="str">
        <f aca="false">IF(AND(C31="",F31=""),"",M31)</f>
        <v/>
      </c>
      <c r="J31" s="20" t="str">
        <f aca="false">IF(I31="","",O31)</f>
        <v/>
      </c>
      <c r="K31" s="17" t="str">
        <f aca="false">IF(I31="","",N31)</f>
        <v/>
      </c>
      <c r="M31" s="18" t="n">
        <f aca="false">M30+N(C31)-N(F31)</f>
        <v>1</v>
      </c>
      <c r="N31" s="18" t="n">
        <f aca="false">N30+N(E31)-N(H31)</f>
        <v>1.80954545454546</v>
      </c>
      <c r="O31" s="18" t="n">
        <f aca="false">IF(M31=0,O30,N31/M31)</f>
        <v>1.80954545454546</v>
      </c>
    </row>
    <row r="32" customFormat="false" ht="15" hidden="false" customHeight="false" outlineLevel="0" collapsed="false">
      <c r="A32" s="13"/>
      <c r="B32" s="21"/>
      <c r="C32" s="6"/>
      <c r="D32" s="16"/>
      <c r="E32" s="17" t="str">
        <f aca="false">IF(C32="","",C32*D32)</f>
        <v/>
      </c>
      <c r="F32" s="6"/>
      <c r="G32" s="20" t="str">
        <f aca="false">IF(F32="","",O31)</f>
        <v/>
      </c>
      <c r="H32" s="17" t="str">
        <f aca="false">IF(F32="","",F32*G32)</f>
        <v/>
      </c>
      <c r="I32" s="8" t="str">
        <f aca="false">IF(AND(C32="",F32=""),"",M32)</f>
        <v/>
      </c>
      <c r="J32" s="20" t="str">
        <f aca="false">IF(I32="","",O32)</f>
        <v/>
      </c>
      <c r="K32" s="17" t="str">
        <f aca="false">IF(I32="","",N32)</f>
        <v/>
      </c>
      <c r="M32" s="18" t="n">
        <f aca="false">M31+N(C32)-N(F32)</f>
        <v>1</v>
      </c>
      <c r="N32" s="18" t="n">
        <f aca="false">N31+N(E32)-N(H32)</f>
        <v>1.80954545454546</v>
      </c>
      <c r="O32" s="18" t="n">
        <f aca="false">IF(M32=0,O31,N32/M32)</f>
        <v>1.80954545454546</v>
      </c>
    </row>
    <row r="33" customFormat="false" ht="15" hidden="false" customHeight="false" outlineLevel="0" collapsed="false">
      <c r="A33" s="13"/>
      <c r="B33" s="21"/>
      <c r="C33" s="6"/>
      <c r="D33" s="16"/>
      <c r="E33" s="17" t="str">
        <f aca="false">IF(C33="","",C33*D33)</f>
        <v/>
      </c>
      <c r="F33" s="6"/>
      <c r="G33" s="20" t="str">
        <f aca="false">IF(F33="","",O32)</f>
        <v/>
      </c>
      <c r="H33" s="17" t="str">
        <f aca="false">IF(F33="","",F33*G33)</f>
        <v/>
      </c>
      <c r="I33" s="8" t="str">
        <f aca="false">IF(AND(C33="",F33=""),"",M33)</f>
        <v/>
      </c>
      <c r="J33" s="20" t="str">
        <f aca="false">IF(I33="","",O33)</f>
        <v/>
      </c>
      <c r="K33" s="17" t="str">
        <f aca="false">IF(I33="","",N33)</f>
        <v/>
      </c>
      <c r="M33" s="18" t="n">
        <f aca="false">M32+N(C33)-N(F33)</f>
        <v>1</v>
      </c>
      <c r="N33" s="18" t="n">
        <f aca="false">N32+N(E33)-N(H33)</f>
        <v>1.80954545454546</v>
      </c>
      <c r="O33" s="18" t="n">
        <f aca="false">IF(M33=0,O32,N33/M33)</f>
        <v>1.80954545454546</v>
      </c>
    </row>
    <row r="34" customFormat="false" ht="15" hidden="false" customHeight="false" outlineLevel="0" collapsed="false">
      <c r="A34" s="13"/>
      <c r="B34" s="21"/>
      <c r="C34" s="6"/>
      <c r="D34" s="16"/>
      <c r="E34" s="17" t="str">
        <f aca="false">IF(C34="","",C34*D34)</f>
        <v/>
      </c>
      <c r="F34" s="6"/>
      <c r="G34" s="20" t="str">
        <f aca="false">IF(F34="","",O33)</f>
        <v/>
      </c>
      <c r="H34" s="17" t="str">
        <f aca="false">IF(F34="","",F34*G34)</f>
        <v/>
      </c>
      <c r="I34" s="8" t="str">
        <f aca="false">IF(AND(C34="",F34=""),"",M34)</f>
        <v/>
      </c>
      <c r="J34" s="20" t="str">
        <f aca="false">IF(I34="","",O34)</f>
        <v/>
      </c>
      <c r="K34" s="17" t="str">
        <f aca="false">IF(I34="","",N34)</f>
        <v/>
      </c>
      <c r="M34" s="18" t="n">
        <f aca="false">M33+N(C34)-N(F34)</f>
        <v>1</v>
      </c>
      <c r="N34" s="18" t="n">
        <f aca="false">N33+N(E34)-N(H34)</f>
        <v>1.80954545454546</v>
      </c>
      <c r="O34" s="18" t="n">
        <f aca="false">IF(M34=0,O33,N34/M34)</f>
        <v>1.80954545454546</v>
      </c>
    </row>
    <row r="35" customFormat="false" ht="15" hidden="false" customHeight="false" outlineLevel="0" collapsed="false">
      <c r="A35" s="13"/>
      <c r="B35" s="21"/>
      <c r="C35" s="6"/>
      <c r="D35" s="16"/>
      <c r="E35" s="17" t="str">
        <f aca="false">IF(C35="","",C35*D35)</f>
        <v/>
      </c>
      <c r="F35" s="6"/>
      <c r="G35" s="20" t="str">
        <f aca="false">IF(F35="","",O34)</f>
        <v/>
      </c>
      <c r="H35" s="17" t="str">
        <f aca="false">IF(F35="","",F35*G35)</f>
        <v/>
      </c>
      <c r="I35" s="8" t="str">
        <f aca="false">IF(AND(C35="",F35=""),"",M35)</f>
        <v/>
      </c>
      <c r="J35" s="20" t="str">
        <f aca="false">IF(I35="","",O35)</f>
        <v/>
      </c>
      <c r="K35" s="17" t="str">
        <f aca="false">IF(I35="","",N35)</f>
        <v/>
      </c>
      <c r="M35" s="18" t="n">
        <f aca="false">M34+N(C35)-N(F35)</f>
        <v>1</v>
      </c>
      <c r="N35" s="18" t="n">
        <f aca="false">N34+N(E35)-N(H35)</f>
        <v>1.80954545454546</v>
      </c>
      <c r="O35" s="18" t="n">
        <f aca="false">IF(M35=0,O34,N35/M35)</f>
        <v>1.80954545454546</v>
      </c>
    </row>
    <row r="36" customFormat="false" ht="15" hidden="false" customHeight="false" outlineLevel="0" collapsed="false">
      <c r="A36" s="13"/>
      <c r="B36" s="21"/>
      <c r="C36" s="6"/>
      <c r="D36" s="16"/>
      <c r="E36" s="17" t="str">
        <f aca="false">IF(C36="","",C36*D36)</f>
        <v/>
      </c>
      <c r="F36" s="6"/>
      <c r="G36" s="20" t="str">
        <f aca="false">IF(F36="","",O35)</f>
        <v/>
      </c>
      <c r="H36" s="17" t="str">
        <f aca="false">IF(F36="","",F36*G36)</f>
        <v/>
      </c>
      <c r="I36" s="8" t="str">
        <f aca="false">IF(AND(C36="",F36=""),"",M36)</f>
        <v/>
      </c>
      <c r="J36" s="20" t="str">
        <f aca="false">IF(I36="","",O36)</f>
        <v/>
      </c>
      <c r="K36" s="17" t="str">
        <f aca="false">IF(I36="","",N36)</f>
        <v/>
      </c>
      <c r="M36" s="18" t="n">
        <f aca="false">M35+N(C36)-N(F36)</f>
        <v>1</v>
      </c>
      <c r="N36" s="18" t="n">
        <f aca="false">N35+N(E36)-N(H36)</f>
        <v>1.80954545454546</v>
      </c>
      <c r="O36" s="18" t="n">
        <f aca="false">IF(M36=0,O35,N36/M36)</f>
        <v>1.80954545454546</v>
      </c>
    </row>
    <row r="37" customFormat="false" ht="15" hidden="false" customHeight="false" outlineLevel="0" collapsed="false">
      <c r="A37" s="13"/>
      <c r="B37" s="21"/>
      <c r="C37" s="6"/>
      <c r="D37" s="16"/>
      <c r="E37" s="17" t="str">
        <f aca="false">IF(C37="","",C37*D37)</f>
        <v/>
      </c>
      <c r="F37" s="6"/>
      <c r="G37" s="20" t="str">
        <f aca="false">IF(F37="","",O36)</f>
        <v/>
      </c>
      <c r="H37" s="17" t="str">
        <f aca="false">IF(F37="","",F37*G37)</f>
        <v/>
      </c>
      <c r="I37" s="8" t="str">
        <f aca="false">IF(AND(C37="",F37=""),"",M37)</f>
        <v/>
      </c>
      <c r="J37" s="20" t="str">
        <f aca="false">IF(I37="","",O37)</f>
        <v/>
      </c>
      <c r="K37" s="17" t="str">
        <f aca="false">IF(I37="","",N37)</f>
        <v/>
      </c>
      <c r="M37" s="18" t="n">
        <f aca="false">M36+N(C37)-N(F37)</f>
        <v>1</v>
      </c>
      <c r="N37" s="18" t="n">
        <f aca="false">N36+N(E37)-N(H37)</f>
        <v>1.80954545454546</v>
      </c>
      <c r="O37" s="18" t="n">
        <f aca="false">IF(M37=0,O36,N37/M37)</f>
        <v>1.80954545454546</v>
      </c>
    </row>
    <row r="39" customFormat="false" ht="21.75" hidden="false" customHeight="true" outlineLevel="0" collapsed="false">
      <c r="A39" s="12" t="s">
        <v>39</v>
      </c>
      <c r="B39" s="12"/>
      <c r="C39" s="12"/>
      <c r="D39" s="12"/>
      <c r="E39" s="12" t="s">
        <v>30</v>
      </c>
    </row>
    <row r="40" customFormat="false" ht="15" hidden="false" customHeight="true" outlineLevel="0" collapsed="false">
      <c r="A40" s="5" t="s">
        <v>40</v>
      </c>
      <c r="B40" s="5"/>
      <c r="C40" s="5"/>
      <c r="D40" s="5"/>
      <c r="E40" s="17" t="n">
        <f aca="false">SUM(E8:E37)</f>
        <v>76.5</v>
      </c>
    </row>
    <row r="41" customFormat="false" ht="15" hidden="false" customHeight="true" outlineLevel="0" collapsed="false">
      <c r="A41" s="5" t="s">
        <v>41</v>
      </c>
      <c r="B41" s="5"/>
      <c r="C41" s="5"/>
      <c r="D41" s="5"/>
      <c r="E41" s="17" t="n">
        <f aca="false">SUM(H8:H37)</f>
        <v>92.6904545454545</v>
      </c>
    </row>
    <row r="42" customFormat="false" ht="15" hidden="false" customHeight="true" outlineLevel="0" collapsed="false">
      <c r="A42" s="5" t="s">
        <v>42</v>
      </c>
      <c r="B42" s="5"/>
      <c r="C42" s="5"/>
      <c r="D42" s="5"/>
      <c r="E42" s="8" t="n">
        <f aca="false">M37</f>
        <v>1</v>
      </c>
    </row>
    <row r="43" customFormat="false" ht="15" hidden="false" customHeight="true" outlineLevel="0" collapsed="false">
      <c r="A43" s="5" t="s">
        <v>43</v>
      </c>
      <c r="B43" s="5"/>
      <c r="C43" s="5"/>
      <c r="D43" s="5"/>
      <c r="E43" s="17" t="n">
        <f aca="false">N37</f>
        <v>1.80954545454546</v>
      </c>
    </row>
    <row r="44" customFormat="false" ht="15" hidden="false" customHeight="true" outlineLevel="0" collapsed="false">
      <c r="A44" s="5" t="s">
        <v>44</v>
      </c>
      <c r="B44" s="5"/>
      <c r="C44" s="5"/>
      <c r="D44" s="5"/>
      <c r="E44" s="22" t="str">
        <f aca="false">IF(ROUND(K7+E40-E41-E43,6)=0,"OK","Écart")</f>
        <v>OK</v>
      </c>
    </row>
    <row r="45" customFormat="false" ht="15" hidden="false" customHeight="true" outlineLevel="0" collapsed="false">
      <c r="A45" s="5" t="s">
        <v>45</v>
      </c>
      <c r="B45" s="5"/>
      <c r="C45" s="5"/>
      <c r="D45" s="5"/>
      <c r="E45" s="22" t="str">
        <f aca="false">IF(MIN(M7:M37)&lt;0,"Sortie supérieure au stock !","")</f>
        <v/>
      </c>
    </row>
  </sheetData>
  <mergeCells count="13">
    <mergeCell ref="B3:E3"/>
    <mergeCell ref="A5:A6"/>
    <mergeCell ref="B5:B6"/>
    <mergeCell ref="C5:E5"/>
    <mergeCell ref="F5:H5"/>
    <mergeCell ref="I5:K5"/>
    <mergeCell ref="A39:D39"/>
    <mergeCell ref="A40:D40"/>
    <mergeCell ref="A41:D41"/>
    <mergeCell ref="A42:D42"/>
    <mergeCell ref="A43:D43"/>
    <mergeCell ref="A44:D44"/>
    <mergeCell ref="A45:D45"/>
  </mergeCells>
  <conditionalFormatting sqref="I8:I3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