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Données" sheetId="2" state="visible" r:id="rId4"/>
    <sheet name="Budget de TVA" sheetId="3" state="visible" r:id="rId5"/>
    <sheet name="Encaissements" sheetId="4" state="visible" r:id="rId6"/>
    <sheet name="Décaissements" sheetId="5" state="visible" r:id="rId7"/>
    <sheet name="Trésoreri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<sst xmlns="http://schemas.openxmlformats.org/spreadsheetml/2006/main" count="113" uniqueCount="106">
  <si>
    <t xml:space="preserve">Budget de TVA et budget de trésorerie</t>
  </si>
  <si>
    <t xml:space="preserve">Modèle gratuit Espace commercial – BTS MCO, gestion opérationnelle (E7)</t>
  </si>
  <si>
    <t xml:space="preserve">À quoi sert ce classeur</t>
  </si>
  <si>
    <t xml:space="preserve">Saisir dans « Données » le taux de TVA, la trésorerie de départ, les conditions de règlement des clients et des fournisseurs, puis les montants de chaque mois (ventes et achats HT, investissements, charges payées) : le budget de TVA, les budgets des encaissements et des décaissements et le budget de trésorerie se construisent seuls, sur douze mois.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</si>
  <si>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</si>
  <si>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</si>
  <si>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</si>
  <si>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</si>
  <si>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</si>
  <si>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</si>
  <si>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Maison Solène, premier trimestre (exemple complet du cours « Les budgets ») : trésorerie finale 16 200 € en janvier, – 8 100 € en février, 6 000 € en mars. Les mois suivants ne reçoivent que les reports de mars (encaissement des clients, paiement des fournisseurs et de la TVA en avril).</t>
  </si>
  <si>
    <t xml:space="preserve">Les feuilles</t>
  </si>
  <si>
    <t xml:space="preserve">Données</t>
  </si>
  <si>
    <t xml:space="preserve">hypothèses du budget (à saisir)</t>
  </si>
  <si>
    <t xml:space="preserve">Budget de TVA</t>
  </si>
  <si>
    <t xml:space="preserve">TVA collectée, déductible, crédit de TVA, TVA à décaisser</t>
  </si>
  <si>
    <t xml:space="preserve">Encaissements</t>
  </si>
  <si>
    <t xml:space="preserve">règlements des clients au mois de leur paiement</t>
  </si>
  <si>
    <t xml:space="preserve">Décaissements</t>
  </si>
  <si>
    <t xml:space="preserve">paiements aux fournisseurs, salaires, charges, TVA, emprunt…</t>
  </si>
  <si>
    <t xml:space="preserve">Trésorerie</t>
  </si>
  <si>
    <t xml:space="preserve">trésorerie initiale + encaissements – décaissements = trésorerie finale</t>
  </si>
  <si>
    <t xml:space="preserve">Les formules du cours</t>
  </si>
  <si>
    <t xml:space="preserve">Les budgets raisonnent toutes taxes comprises et à la date du paiement ; TVA due = collectée – déductible, versée le mois suivant</t>
  </si>
  <si>
    <t xml:space="preserve">Simplification du cours : TVA déductible sur les achats de marchandises et les investissements seulement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</si>
  <si>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</si>
  <si>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</si>
  <si>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Hypothèses du budget</t>
  </si>
  <si>
    <t xml:space="preserve">Montants en euros ; ventes, achats et investissements hors taxes.</t>
  </si>
  <si>
    <t xml:space="preserve">Taux de TVA</t>
  </si>
  <si>
    <t xml:space="preserve">Trésorerie au début du budget</t>
  </si>
  <si>
    <t xml:space="preserve">TVA due du mois précédant le budget (payée le 1er mois)</t>
  </si>
  <si>
    <t xml:space="preserve">Créances clients au début, encaissées le 1er mois (TTC)</t>
  </si>
  <si>
    <t xml:space="preserve">Créances clients au début, encaissées le 2e mois (TTC)</t>
  </si>
  <si>
    <t xml:space="preserve">Dettes fournisseurs au début, payées le 1er mois (TTC)</t>
  </si>
  <si>
    <t xml:space="preserve">Dettes fournisseurs au début, payées le 2e mois (TTC)</t>
  </si>
  <si>
    <t xml:space="preserve">Conditions de règlement</t>
  </si>
  <si>
    <t xml:space="preserve">Comptant</t>
  </si>
  <si>
    <t xml:space="preserve">À 30 jours</t>
  </si>
  <si>
    <t xml:space="preserve">À 60 jours</t>
  </si>
  <si>
    <t xml:space="preserve">Total</t>
  </si>
  <si>
    <t xml:space="preserve">Clients (part des ventes TTC)</t>
  </si>
  <si>
    <t xml:space="preserve">Fournisseurs (part des achats TTC)</t>
  </si>
  <si>
    <t xml:space="preserve">Contrôle : chaque total doit faire 100 %</t>
  </si>
  <si>
    <t xml:space="preserve">Montants mensuels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</si>
  <si>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</si>
  <si>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</si>
  <si>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</si>
  <si>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</si>
  <si>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</si>
  <si>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</si>
  <si>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</si>
  <si>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</si>
  <si>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</si>
  <si>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</si>
  <si>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</si>
  <si>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</si>
  <si>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Ventes HT</t>
  </si>
  <si>
    <t xml:space="preserve">Achats de marchandises HT</t>
  </si>
  <si>
    <t xml:space="preserve">Investissements HT (payés comptant)</t>
  </si>
  <si>
    <t xml:space="preserve">Autres encaissements (apport, emprunt reçu, subvention)</t>
  </si>
  <si>
    <t xml:space="preserve">Salaires nets</t>
  </si>
  <si>
    <t xml:space="preserve">Charges sociales payées</t>
  </si>
  <si>
    <t xml:space="preserve">Loyer et charges</t>
  </si>
  <si>
    <t xml:space="preserve">Autres frais (énergie, publicité…)</t>
  </si>
  <si>
    <t xml:space="preserve">Remboursement d’emprunt (échéances)</t>
  </si>
  <si>
    <t xml:space="preserve">Autres décaissements</t>
  </si>
  <si>
    <t xml:space="preserve">Feuille calculée ; un excédent de TVA déductible forme un crédit de TVA reporté sur le mois suivant.</t>
  </si>
  <si>
    <t xml:space="preserve">Éléments</t>
  </si>
  <si>
    <t xml:space="preserve">TVA collectée sur les ventes</t>
  </si>
  <si>
    <t xml:space="preserve">TVA déductible sur les achats</t>
  </si>
  <si>
    <t xml:space="preserve">TVA déductible sur les immobilisations</t>
  </si>
  <si>
    <t xml:space="preserve">Crédit de TVA du mois précédent</t>
  </si>
  <si>
    <t xml:space="preserve">TVA due du mois</t>
  </si>
  <si>
    <t xml:space="preserve">Crédit de TVA à reporter</t>
  </si>
  <si>
    <t xml:space="preserve">TVA à décaisser (TVA due du mois précédent)</t>
  </si>
  <si>
    <t xml:space="preserve">Budget des encaissements</t>
  </si>
  <si>
    <t xml:space="preserve">Chaque vente TTC est encaissée au mois de son règlement.</t>
  </si>
  <si>
    <t xml:space="preserve">Ventes TTC du mois (pour mémoire)</t>
  </si>
  <si>
    <t xml:space="preserve">Créances clients du début de période</t>
  </si>
  <si>
    <t xml:space="preserve">Ventes encaissées au comptant</t>
  </si>
  <si>
    <t xml:space="preserve">Règlements à 30 jours (ventes du mois précédent)</t>
  </si>
  <si>
    <t xml:space="preserve">Règlements à 60 jours (ventes d’il y a deux mois)</t>
  </si>
  <si>
    <t xml:space="preserve">Autres encaissements</t>
  </si>
  <si>
    <t xml:space="preserve">Total des encaissements</t>
  </si>
  <si>
    <t xml:space="preserve">Budget des décaissements</t>
  </si>
  <si>
    <t xml:space="preserve">Chaque paiement figure au mois où il est réglé, TTC quand il porte de la TVA.</t>
  </si>
  <si>
    <t xml:space="preserve">Achats TTC du mois (pour mémoire)</t>
  </si>
  <si>
    <t xml:space="preserve">Dettes fournisseurs du début de période</t>
  </si>
  <si>
    <t xml:space="preserve">Fournisseurs payés au comptant</t>
  </si>
  <si>
    <t xml:space="preserve">Fournisseurs à 30 jours (achats du mois précédent)</t>
  </si>
  <si>
    <t xml:space="preserve">Fournisseurs à 60 jours (achats d’il y a deux mois)</t>
  </si>
  <si>
    <t xml:space="preserve">Investissements TTC</t>
  </si>
  <si>
    <t xml:space="preserve">Charges sociales</t>
  </si>
  <si>
    <t xml:space="preserve">Autres frais</t>
  </si>
  <si>
    <t xml:space="preserve">TVA à décaisser</t>
  </si>
  <si>
    <t xml:space="preserve">Remboursement d’emprunt</t>
  </si>
  <si>
    <t xml:space="preserve">Total des décaissements</t>
  </si>
  <si>
    <t xml:space="preserve">Budget de trésorerie</t>
  </si>
  <si>
    <t xml:space="preserve">Trésorerie finale = trésorerie initiale + encaissements – décaissements.</t>
  </si>
  <si>
    <t xml:space="preserve">Trésorerie initiale</t>
  </si>
  <si>
    <t xml:space="preserve">+ Encaissements</t>
  </si>
  <si>
    <t xml:space="preserve">– Décaissements</t>
  </si>
  <si>
    <t xml:space="preserve">= Trésorerie finale</t>
  </si>
  <si>
    <t xml:space="preserve">Trésorerie finale la plus basse de la période</t>
  </si>
  <si>
    <t xml:space="preserve">Lecture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</si>
</sst>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"/>
    <numFmt numFmtId="166" formatCode="0.0%"/>
    <numFmt numFmtId="167" formatCode="#,##0&quot; €&quot;;\-#,##0&quot; €&quot;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  <sz val="10"/>
      </font>
      <fill>
        <patternFill>
          <bgColor rgb="FFFCE4E4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5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45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7" customFormat="false" ht="15" hidden="false" customHeight="false" outlineLevel="0" collapsed="false">
      <c r="A17" s="7" t="s">
        <v>16</v>
      </c>
      <c r="B17" s="9" t="s">
        <v>17</v>
      </c>
      <c r="C17" s="9"/>
    </row>
    <row r="18" customFormat="false" ht="15" hidden="false" customHeight="false" outlineLevel="0" collapsed="false">
      <c r="A18" s="7" t="s">
        <v>18</v>
      </c>
      <c r="B18" s="9" t="s">
        <v>19</v>
      </c>
      <c r="C18" s="9"/>
    </row>
    <row r="19" customFormat="false" ht="15" hidden="false" customHeight="false" outlineLevel="0" collapsed="false">
      <c r="A19" s="7" t="s">
        <v>20</v>
      </c>
      <c r="B19" s="9" t="s">
        <v>21</v>
      </c>
      <c r="C19" s="9"/>
    </row>
    <row r="21" customFormat="false" ht="15" hidden="false" customHeight="false" outlineLevel="0" collapsed="false">
      <c r="A21" s="3" t="s">
        <v>22</v>
      </c>
    </row>
    <row r="22" customFormat="false" ht="15" hidden="false" customHeight="false" outlineLevel="0" collapsed="false">
      <c r="A22" s="9" t="s">
        <v>23</v>
      </c>
      <c r="B22" s="9"/>
      <c r="C22" s="9"/>
    </row>
    <row r="23" customFormat="false" ht="15" hidden="false" customHeight="false" outlineLevel="0" collapsed="false">
      <c r="A23" s="9" t="s">
        <v>24</v>
      </c>
      <c r="B23" s="9"/>
      <c r="C23" s="9"/>
    </row>
    <row r="25" customFormat="false" ht="15" hidden="false" customHeight="false" outlineLevel="0" collapsed="false">
      <c r="A25" s="2" t="s">
        <v>25</v>
      </c>
    </row>
    <row r="26" customFormat="false" ht="15" hidden="false" customHeight="false" outlineLevel="0" collapsed="false">
      <c r="A26" s="10" t="s">
        <v>26</v>
      </c>
    </row>
  </sheetData>
  <mergeCells count="9">
    <mergeCell ref="A5:C5"/>
    <mergeCell ref="A12:C12"/>
    <mergeCell ref="B15:C15"/>
    <mergeCell ref="B16:C16"/>
    <mergeCell ref="B17:C17"/>
    <mergeCell ref="B18:C18"/>
    <mergeCell ref="B19:C19"/>
    <mergeCell ref="A22:C22"/>
    <mergeCell ref="A23:C23"/>
  </mergeCells>
  <hyperlinks>
    <hyperlink ref="A26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7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5" t="s">
        <v>29</v>
      </c>
      <c r="B4" s="11" t="n">
        <v>0.2</v>
      </c>
    </row>
    <row r="5" customFormat="false" ht="15" hidden="false" customHeight="false" outlineLevel="0" collapsed="false">
      <c r="A5" s="5" t="s">
        <v>30</v>
      </c>
      <c r="B5" s="12" t="n">
        <v>5000</v>
      </c>
    </row>
    <row r="6" customFormat="false" ht="15" hidden="false" customHeight="false" outlineLevel="0" collapsed="false">
      <c r="A6" s="5" t="s">
        <v>31</v>
      </c>
      <c r="B6" s="12" t="n">
        <v>3500</v>
      </c>
    </row>
    <row r="7" customFormat="false" ht="15" hidden="false" customHeight="false" outlineLevel="0" collapsed="false">
      <c r="A7" s="5" t="s">
        <v>32</v>
      </c>
      <c r="B7" s="12" t="n">
        <v>45000</v>
      </c>
    </row>
    <row r="8" customFormat="false" ht="15" hidden="false" customHeight="false" outlineLevel="0" collapsed="false">
      <c r="A8" s="5" t="s">
        <v>33</v>
      </c>
      <c r="B8" s="12" t="n">
        <v>0</v>
      </c>
    </row>
    <row r="9" customFormat="false" ht="15" hidden="false" customHeight="false" outlineLevel="0" collapsed="false">
      <c r="A9" s="5" t="s">
        <v>34</v>
      </c>
      <c r="B9" s="12" t="n">
        <v>39600</v>
      </c>
    </row>
    <row r="10" customFormat="false" ht="15" hidden="false" customHeight="false" outlineLevel="0" collapsed="false">
      <c r="A10" s="5" t="s">
        <v>35</v>
      </c>
      <c r="B10" s="12" t="n">
        <v>0</v>
      </c>
    </row>
    <row r="12" customFormat="false" ht="30" hidden="false" customHeight="true" outlineLevel="0" collapsed="false">
      <c r="A12" s="13" t="s">
        <v>36</v>
      </c>
      <c r="B12" s="13" t="s">
        <v>37</v>
      </c>
      <c r="C12" s="13" t="s">
        <v>38</v>
      </c>
      <c r="D12" s="13" t="s">
        <v>39</v>
      </c>
      <c r="E12" s="13" t="s">
        <v>40</v>
      </c>
    </row>
    <row r="13" customFormat="false" ht="15" hidden="false" customHeight="false" outlineLevel="0" collapsed="false">
      <c r="A13" s="5" t="s">
        <v>41</v>
      </c>
      <c r="B13" s="14" t="n">
        <v>0.4</v>
      </c>
      <c r="C13" s="14" t="n">
        <v>0.6</v>
      </c>
      <c r="D13" s="14" t="n">
        <v>0</v>
      </c>
      <c r="E13" s="15" t="n">
        <f aca="false">SUM(B13:D13)</f>
        <v>1</v>
      </c>
    </row>
    <row r="14" customFormat="false" ht="15" hidden="false" customHeight="false" outlineLevel="0" collapsed="false">
      <c r="A14" s="5" t="s">
        <v>42</v>
      </c>
      <c r="B14" s="14" t="n">
        <v>0</v>
      </c>
      <c r="C14" s="14" t="n">
        <v>1</v>
      </c>
      <c r="D14" s="14" t="n">
        <v>0</v>
      </c>
      <c r="E14" s="15" t="n">
        <f aca="false">SUM(B14:D14)</f>
        <v>1</v>
      </c>
    </row>
    <row r="15" customFormat="false" ht="15" hidden="false" customHeight="false" outlineLevel="0" collapsed="false">
      <c r="A15" s="5" t="s">
        <v>43</v>
      </c>
      <c r="B15" s="16" t="str">
        <f aca="false">IF(AND(ROUND(E13,6)=1,ROUND(E14,6)=1),"OK","À corriger")</f>
        <v>OK</v>
      </c>
    </row>
    <row r="17" customFormat="false" ht="21.75" hidden="false" customHeight="true" outlineLevel="0" collapsed="false">
      <c r="A17" s="13" t="s">
        <v>44</v>
      </c>
      <c r="B17" s="13" t="s">
        <v>45</v>
      </c>
      <c r="C17" s="13" t="s">
        <v>46</v>
      </c>
      <c r="D17" s="13" t="s">
        <v>47</v>
      </c>
      <c r="E17" s="13" t="s">
        <v>48</v>
      </c>
      <c r="F17" s="13" t="s">
        <v>49</v>
      </c>
      <c r="G17" s="13" t="s">
        <v>50</v>
      </c>
      <c r="H17" s="13" t="s">
        <v>51</v>
      </c>
      <c r="I17" s="13" t="s">
        <v>52</v>
      </c>
      <c r="J17" s="13" t="s">
        <v>53</v>
      </c>
      <c r="K17" s="13" t="s">
        <v>54</v>
      </c>
      <c r="L17" s="13" t="s">
        <v>55</v>
      </c>
      <c r="M17" s="13" t="s">
        <v>56</v>
      </c>
    </row>
    <row r="18" customFormat="false" ht="15" hidden="false" customHeight="false" outlineLevel="0" collapsed="false">
      <c r="A18" s="5" t="s">
        <v>57</v>
      </c>
      <c r="B18" s="6" t="n">
        <v>60000</v>
      </c>
      <c r="C18" s="6" t="n">
        <v>50000</v>
      </c>
      <c r="D18" s="6" t="n">
        <v>70000</v>
      </c>
      <c r="E18" s="6"/>
      <c r="F18" s="6"/>
      <c r="G18" s="6"/>
      <c r="H18" s="6"/>
      <c r="I18" s="6"/>
      <c r="J18" s="6"/>
      <c r="K18" s="6"/>
      <c r="L18" s="6"/>
      <c r="M18" s="6"/>
    </row>
    <row r="19" customFormat="false" ht="15" hidden="false" customHeight="false" outlineLevel="0" collapsed="false">
      <c r="A19" s="5" t="s">
        <v>58</v>
      </c>
      <c r="B19" s="6" t="n">
        <v>36000</v>
      </c>
      <c r="C19" s="6" t="n">
        <v>30000</v>
      </c>
      <c r="D19" s="6" t="n">
        <v>42000</v>
      </c>
      <c r="E19" s="6"/>
      <c r="F19" s="6"/>
      <c r="G19" s="6"/>
      <c r="H19" s="6"/>
      <c r="I19" s="6"/>
      <c r="J19" s="6"/>
      <c r="K19" s="6"/>
      <c r="L19" s="6"/>
      <c r="M19" s="6"/>
    </row>
    <row r="20" customFormat="false" ht="15" hidden="false" customHeight="false" outlineLevel="0" collapsed="false">
      <c r="A20" s="5" t="s">
        <v>59</v>
      </c>
      <c r="B20" s="6" t="n">
        <v>0</v>
      </c>
      <c r="C20" s="6" t="n">
        <v>20000</v>
      </c>
      <c r="D20" s="6" t="n">
        <v>0</v>
      </c>
      <c r="E20" s="6"/>
      <c r="F20" s="6"/>
      <c r="G20" s="6"/>
      <c r="H20" s="6"/>
      <c r="I20" s="6"/>
      <c r="J20" s="6"/>
      <c r="K20" s="6"/>
      <c r="L20" s="6"/>
      <c r="M20" s="6"/>
    </row>
    <row r="21" customFormat="false" ht="15" hidden="false" customHeight="false" outlineLevel="0" collapsed="false">
      <c r="A21" s="5" t="s">
        <v>60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customFormat="false" ht="15" hidden="false" customHeight="false" outlineLevel="0" collapsed="false">
      <c r="A22" s="5" t="s">
        <v>61</v>
      </c>
      <c r="B22" s="6" t="n">
        <v>9000</v>
      </c>
      <c r="C22" s="6" t="n">
        <v>9000</v>
      </c>
      <c r="D22" s="6" t="n">
        <v>9000</v>
      </c>
      <c r="E22" s="6"/>
      <c r="F22" s="6"/>
      <c r="G22" s="6"/>
      <c r="H22" s="6"/>
      <c r="I22" s="6"/>
      <c r="J22" s="6"/>
      <c r="K22" s="6"/>
      <c r="L22" s="6"/>
      <c r="M22" s="6"/>
    </row>
    <row r="23" customFormat="false" ht="15" hidden="false" customHeight="false" outlineLevel="0" collapsed="false">
      <c r="A23" s="5" t="s">
        <v>62</v>
      </c>
      <c r="B23" s="6" t="n">
        <v>4000</v>
      </c>
      <c r="C23" s="6" t="n">
        <v>4000</v>
      </c>
      <c r="D23" s="6" t="n">
        <v>4000</v>
      </c>
      <c r="E23" s="6"/>
      <c r="F23" s="6"/>
      <c r="G23" s="6"/>
      <c r="H23" s="6"/>
      <c r="I23" s="6"/>
      <c r="J23" s="6"/>
      <c r="K23" s="6"/>
      <c r="L23" s="6"/>
      <c r="M23" s="6"/>
    </row>
    <row r="24" customFormat="false" ht="15" hidden="false" customHeight="false" outlineLevel="0" collapsed="false">
      <c r="A24" s="5" t="s">
        <v>63</v>
      </c>
      <c r="B24" s="6" t="n">
        <v>3000</v>
      </c>
      <c r="C24" s="6" t="n">
        <v>3000</v>
      </c>
      <c r="D24" s="6" t="n">
        <v>3000</v>
      </c>
      <c r="E24" s="6"/>
      <c r="F24" s="6"/>
      <c r="G24" s="6"/>
      <c r="H24" s="6"/>
      <c r="I24" s="6"/>
      <c r="J24" s="6"/>
      <c r="K24" s="6"/>
      <c r="L24" s="6"/>
      <c r="M24" s="6"/>
    </row>
    <row r="25" customFormat="false" ht="15" hidden="false" customHeight="false" outlineLevel="0" collapsed="false">
      <c r="A25" s="5" t="s">
        <v>64</v>
      </c>
      <c r="B25" s="6" t="n">
        <v>2000</v>
      </c>
      <c r="C25" s="6" t="n">
        <v>2000</v>
      </c>
      <c r="D25" s="6" t="n">
        <v>2000</v>
      </c>
      <c r="E25" s="6"/>
      <c r="F25" s="6"/>
      <c r="G25" s="6"/>
      <c r="H25" s="6"/>
      <c r="I25" s="6"/>
      <c r="J25" s="6"/>
      <c r="K25" s="6"/>
      <c r="L25" s="6"/>
      <c r="M25" s="6"/>
    </row>
    <row r="26" customFormat="false" ht="15" hidden="false" customHeight="false" outlineLevel="0" collapsed="false">
      <c r="A26" s="5" t="s">
        <v>65</v>
      </c>
      <c r="B26" s="6" t="n">
        <v>1500</v>
      </c>
      <c r="C26" s="6" t="n">
        <v>1500</v>
      </c>
      <c r="D26" s="6" t="n">
        <v>1500</v>
      </c>
      <c r="E26" s="6"/>
      <c r="F26" s="6"/>
      <c r="G26" s="6"/>
      <c r="H26" s="6"/>
      <c r="I26" s="6"/>
      <c r="J26" s="6"/>
      <c r="K26" s="6"/>
      <c r="L26" s="6"/>
      <c r="M26" s="6"/>
    </row>
    <row r="27" customFormat="false" ht="15" hidden="false" customHeight="false" outlineLevel="0" collapsed="false">
      <c r="A27" s="5" t="s">
        <v>66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7.35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67</v>
      </c>
    </row>
    <row r="4" customFormat="false" ht="21.75" hidden="false" customHeight="true" outlineLevel="0" collapsed="false">
      <c r="A4" s="13" t="s">
        <v>68</v>
      </c>
      <c r="B4" s="13" t="str">
        <f aca="false">Données!B17</f>
        <v>Janvier</v>
      </c>
      <c r="C4" s="13" t="str">
        <f aca="false">Données!C17</f>
        <v>Février</v>
      </c>
      <c r="D4" s="13" t="str">
        <f aca="false">Données!D17</f>
        <v>Mars</v>
      </c>
      <c r="E4" s="13" t="str">
        <f aca="false">Données!E17</f>
        <v>Avril</v>
      </c>
      <c r="F4" s="13" t="str">
        <f aca="false">Données!F17</f>
        <v>Mai</v>
      </c>
      <c r="G4" s="13" t="str">
        <f aca="false">Données!G17</f>
        <v>Juin</v>
      </c>
      <c r="H4" s="13" t="str">
        <f aca="false">Données!H17</f>
        <v>Juillet</v>
      </c>
      <c r="I4" s="13" t="str">
        <f aca="false">Données!I17</f>
        <v>Août</v>
      </c>
      <c r="J4" s="13" t="str">
        <f aca="false">Données!J17</f>
        <v>Septembre</v>
      </c>
      <c r="K4" s="13" t="str">
        <f aca="false">Données!K17</f>
        <v>Octobre</v>
      </c>
      <c r="L4" s="13" t="str">
        <f aca="false">Données!L17</f>
        <v>Novembre</v>
      </c>
      <c r="M4" s="13" t="str">
        <f aca="false">Données!M17</f>
        <v>Décembre</v>
      </c>
    </row>
    <row r="5" customFormat="false" ht="15" hidden="false" customHeight="false" outlineLevel="0" collapsed="false">
      <c r="A5" s="5" t="s">
        <v>69</v>
      </c>
      <c r="B5" s="8" t="n">
        <f aca="false">N(Données!B18)*Données!$B$4</f>
        <v>12000</v>
      </c>
      <c r="C5" s="8" t="n">
        <f aca="false">N(Données!C18)*Données!$B$4</f>
        <v>10000</v>
      </c>
      <c r="D5" s="8" t="n">
        <f aca="false">N(Données!D18)*Données!$B$4</f>
        <v>14000</v>
      </c>
      <c r="E5" s="8" t="n">
        <f aca="false">N(Données!E18)*Données!$B$4</f>
        <v>0</v>
      </c>
      <c r="F5" s="8" t="n">
        <f aca="false">N(Données!F18)*Données!$B$4</f>
        <v>0</v>
      </c>
      <c r="G5" s="8" t="n">
        <f aca="false">N(Données!G18)*Données!$B$4</f>
        <v>0</v>
      </c>
      <c r="H5" s="8" t="n">
        <f aca="false">N(Données!H18)*Données!$B$4</f>
        <v>0</v>
      </c>
      <c r="I5" s="8" t="n">
        <f aca="false">N(Données!I18)*Données!$B$4</f>
        <v>0</v>
      </c>
      <c r="J5" s="8" t="n">
        <f aca="false">N(Données!J18)*Données!$B$4</f>
        <v>0</v>
      </c>
      <c r="K5" s="8" t="n">
        <f aca="false">N(Données!K18)*Données!$B$4</f>
        <v>0</v>
      </c>
      <c r="L5" s="8" t="n">
        <f aca="false">N(Données!L18)*Données!$B$4</f>
        <v>0</v>
      </c>
      <c r="M5" s="8" t="n">
        <f aca="false">N(Données!M18)*Données!$B$4</f>
        <v>0</v>
      </c>
    </row>
    <row r="6" customFormat="false" ht="15" hidden="false" customHeight="false" outlineLevel="0" collapsed="false">
      <c r="A6" s="5" t="s">
        <v>70</v>
      </c>
      <c r="B6" s="8" t="n">
        <f aca="false">N(Données!B19)*Données!$B$4</f>
        <v>7200</v>
      </c>
      <c r="C6" s="8" t="n">
        <f aca="false">N(Données!C19)*Données!$B$4</f>
        <v>6000</v>
      </c>
      <c r="D6" s="8" t="n">
        <f aca="false">N(Données!D19)*Données!$B$4</f>
        <v>8400</v>
      </c>
      <c r="E6" s="8" t="n">
        <f aca="false">N(Données!E19)*Données!$B$4</f>
        <v>0</v>
      </c>
      <c r="F6" s="8" t="n">
        <f aca="false">N(Données!F19)*Données!$B$4</f>
        <v>0</v>
      </c>
      <c r="G6" s="8" t="n">
        <f aca="false">N(Données!G19)*Données!$B$4</f>
        <v>0</v>
      </c>
      <c r="H6" s="8" t="n">
        <f aca="false">N(Données!H19)*Données!$B$4</f>
        <v>0</v>
      </c>
      <c r="I6" s="8" t="n">
        <f aca="false">N(Données!I19)*Données!$B$4</f>
        <v>0</v>
      </c>
      <c r="J6" s="8" t="n">
        <f aca="false">N(Données!J19)*Données!$B$4</f>
        <v>0</v>
      </c>
      <c r="K6" s="8" t="n">
        <f aca="false">N(Données!K19)*Données!$B$4</f>
        <v>0</v>
      </c>
      <c r="L6" s="8" t="n">
        <f aca="false">N(Données!L19)*Données!$B$4</f>
        <v>0</v>
      </c>
      <c r="M6" s="8" t="n">
        <f aca="false">N(Données!M19)*Données!$B$4</f>
        <v>0</v>
      </c>
    </row>
    <row r="7" customFormat="false" ht="15" hidden="false" customHeight="false" outlineLevel="0" collapsed="false">
      <c r="A7" s="5" t="s">
        <v>71</v>
      </c>
      <c r="B7" s="8" t="n">
        <f aca="false">N(Données!B20)*Données!$B$4</f>
        <v>0</v>
      </c>
      <c r="C7" s="8" t="n">
        <f aca="false">N(Données!C20)*Données!$B$4</f>
        <v>4000</v>
      </c>
      <c r="D7" s="8" t="n">
        <f aca="false">N(Données!D20)*Données!$B$4</f>
        <v>0</v>
      </c>
      <c r="E7" s="8" t="n">
        <f aca="false">N(Données!E20)*Données!$B$4</f>
        <v>0</v>
      </c>
      <c r="F7" s="8" t="n">
        <f aca="false">N(Données!F20)*Données!$B$4</f>
        <v>0</v>
      </c>
      <c r="G7" s="8" t="n">
        <f aca="false">N(Données!G20)*Données!$B$4</f>
        <v>0</v>
      </c>
      <c r="H7" s="8" t="n">
        <f aca="false">N(Données!H20)*Données!$B$4</f>
        <v>0</v>
      </c>
      <c r="I7" s="8" t="n">
        <f aca="false">N(Données!I20)*Données!$B$4</f>
        <v>0</v>
      </c>
      <c r="J7" s="8" t="n">
        <f aca="false">N(Données!J20)*Données!$B$4</f>
        <v>0</v>
      </c>
      <c r="K7" s="8" t="n">
        <f aca="false">N(Données!K20)*Données!$B$4</f>
        <v>0</v>
      </c>
      <c r="L7" s="8" t="n">
        <f aca="false">N(Données!L20)*Données!$B$4</f>
        <v>0</v>
      </c>
      <c r="M7" s="8" t="n">
        <f aca="false">N(Données!M20)*Données!$B$4</f>
        <v>0</v>
      </c>
    </row>
    <row r="8" customFormat="false" ht="15" hidden="false" customHeight="false" outlineLevel="0" collapsed="false">
      <c r="A8" s="5" t="s">
        <v>72</v>
      </c>
      <c r="B8" s="8" t="n">
        <f aca="false">0</f>
        <v>0</v>
      </c>
      <c r="C8" s="8" t="n">
        <f aca="false">B10</f>
        <v>0</v>
      </c>
      <c r="D8" s="8" t="n">
        <f aca="false">C10</f>
        <v>0</v>
      </c>
      <c r="E8" s="8" t="n">
        <f aca="false">D10</f>
        <v>0</v>
      </c>
      <c r="F8" s="8" t="n">
        <f aca="false">E10</f>
        <v>0</v>
      </c>
      <c r="G8" s="8" t="n">
        <f aca="false">F10</f>
        <v>0</v>
      </c>
      <c r="H8" s="8" t="n">
        <f aca="false">G10</f>
        <v>0</v>
      </c>
      <c r="I8" s="8" t="n">
        <f aca="false">H10</f>
        <v>0</v>
      </c>
      <c r="J8" s="8" t="n">
        <f aca="false">I10</f>
        <v>0</v>
      </c>
      <c r="K8" s="8" t="n">
        <f aca="false">J10</f>
        <v>0</v>
      </c>
      <c r="L8" s="8" t="n">
        <f aca="false">K10</f>
        <v>0</v>
      </c>
      <c r="M8" s="8" t="n">
        <f aca="false">L10</f>
        <v>0</v>
      </c>
    </row>
    <row r="9" customFormat="false" ht="15" hidden="false" customHeight="false" outlineLevel="0" collapsed="false">
      <c r="A9" s="17" t="s">
        <v>73</v>
      </c>
      <c r="B9" s="18" t="n">
        <f aca="false">MAX(0,B5-B6-B7-B8)</f>
        <v>4800</v>
      </c>
      <c r="C9" s="18" t="n">
        <f aca="false">MAX(0,C5-C6-C7-C8)</f>
        <v>0</v>
      </c>
      <c r="D9" s="18" t="n">
        <f aca="false">MAX(0,D5-D6-D7-D8)</f>
        <v>5600</v>
      </c>
      <c r="E9" s="18" t="n">
        <f aca="false">MAX(0,E5-E6-E7-E8)</f>
        <v>0</v>
      </c>
      <c r="F9" s="18" t="n">
        <f aca="false">MAX(0,F5-F6-F7-F8)</f>
        <v>0</v>
      </c>
      <c r="G9" s="18" t="n">
        <f aca="false">MAX(0,G5-G6-G7-G8)</f>
        <v>0</v>
      </c>
      <c r="H9" s="18" t="n">
        <f aca="false">MAX(0,H5-H6-H7-H8)</f>
        <v>0</v>
      </c>
      <c r="I9" s="18" t="n">
        <f aca="false">MAX(0,I5-I6-I7-I8)</f>
        <v>0</v>
      </c>
      <c r="J9" s="18" t="n">
        <f aca="false">MAX(0,J5-J6-J7-J8)</f>
        <v>0</v>
      </c>
      <c r="K9" s="18" t="n">
        <f aca="false">MAX(0,K5-K6-K7-K8)</f>
        <v>0</v>
      </c>
      <c r="L9" s="18" t="n">
        <f aca="false">MAX(0,L5-L6-L7-L8)</f>
        <v>0</v>
      </c>
      <c r="M9" s="18" t="n">
        <f aca="false">MAX(0,M5-M6-M7-M8)</f>
        <v>0</v>
      </c>
    </row>
    <row r="10" customFormat="false" ht="15" hidden="false" customHeight="false" outlineLevel="0" collapsed="false">
      <c r="A10" s="5" t="s">
        <v>74</v>
      </c>
      <c r="B10" s="8" t="n">
        <f aca="false">MAX(0,B6+B7+B8-B5)</f>
        <v>0</v>
      </c>
      <c r="C10" s="8" t="n">
        <f aca="false">MAX(0,C6+C7+C8-C5)</f>
        <v>0</v>
      </c>
      <c r="D10" s="8" t="n">
        <f aca="false">MAX(0,D6+D7+D8-D5)</f>
        <v>0</v>
      </c>
      <c r="E10" s="8" t="n">
        <f aca="false">MAX(0,E6+E7+E8-E5)</f>
        <v>0</v>
      </c>
      <c r="F10" s="8" t="n">
        <f aca="false">MAX(0,F6+F7+F8-F5)</f>
        <v>0</v>
      </c>
      <c r="G10" s="8" t="n">
        <f aca="false">MAX(0,G6+G7+G8-G5)</f>
        <v>0</v>
      </c>
      <c r="H10" s="8" t="n">
        <f aca="false">MAX(0,H6+H7+H8-H5)</f>
        <v>0</v>
      </c>
      <c r="I10" s="8" t="n">
        <f aca="false">MAX(0,I6+I7+I8-I5)</f>
        <v>0</v>
      </c>
      <c r="J10" s="8" t="n">
        <f aca="false">MAX(0,J6+J7+J8-J5)</f>
        <v>0</v>
      </c>
      <c r="K10" s="8" t="n">
        <f aca="false">MAX(0,K6+K7+K8-K5)</f>
        <v>0</v>
      </c>
      <c r="L10" s="8" t="n">
        <f aca="false">MAX(0,L6+L7+L8-L5)</f>
        <v>0</v>
      </c>
      <c r="M10" s="8" t="n">
        <f aca="false">MAX(0,M6+M7+M8-M5)</f>
        <v>0</v>
      </c>
    </row>
    <row r="11" customFormat="false" ht="15" hidden="false" customHeight="false" outlineLevel="0" collapsed="false">
      <c r="A11" s="17" t="s">
        <v>75</v>
      </c>
      <c r="B11" s="18" t="n">
        <f aca="false">Données!B6</f>
        <v>3500</v>
      </c>
      <c r="C11" s="18" t="n">
        <f aca="false">B9</f>
        <v>4800</v>
      </c>
      <c r="D11" s="18" t="n">
        <f aca="false">C9</f>
        <v>0</v>
      </c>
      <c r="E11" s="18" t="n">
        <f aca="false">D9</f>
        <v>5600</v>
      </c>
      <c r="F11" s="18" t="n">
        <f aca="false">E9</f>
        <v>0</v>
      </c>
      <c r="G11" s="18" t="n">
        <f aca="false">F9</f>
        <v>0</v>
      </c>
      <c r="H11" s="18" t="n">
        <f aca="false">G9</f>
        <v>0</v>
      </c>
      <c r="I11" s="18" t="n">
        <f aca="false">H9</f>
        <v>0</v>
      </c>
      <c r="J11" s="18" t="n">
        <f aca="false">I9</f>
        <v>0</v>
      </c>
      <c r="K11" s="18" t="n">
        <f aca="false">J9</f>
        <v>0</v>
      </c>
      <c r="L11" s="18" t="n">
        <f aca="false">K9</f>
        <v>0</v>
      </c>
      <c r="M11" s="18" t="n">
        <f aca="false">L9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7.3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21.75" hidden="false" customHeight="true" outlineLevel="0" collapsed="false">
      <c r="A4" s="13" t="s">
        <v>68</v>
      </c>
      <c r="B4" s="13" t="str">
        <f aca="false">Données!B17</f>
        <v>Janvier</v>
      </c>
      <c r="C4" s="13" t="str">
        <f aca="false">Données!C17</f>
        <v>Février</v>
      </c>
      <c r="D4" s="13" t="str">
        <f aca="false">Données!D17</f>
        <v>Mars</v>
      </c>
      <c r="E4" s="13" t="str">
        <f aca="false">Données!E17</f>
        <v>Avril</v>
      </c>
      <c r="F4" s="13" t="str">
        <f aca="false">Données!F17</f>
        <v>Mai</v>
      </c>
      <c r="G4" s="13" t="str">
        <f aca="false">Données!G17</f>
        <v>Juin</v>
      </c>
      <c r="H4" s="13" t="str">
        <f aca="false">Données!H17</f>
        <v>Juillet</v>
      </c>
      <c r="I4" s="13" t="str">
        <f aca="false">Données!I17</f>
        <v>Août</v>
      </c>
      <c r="J4" s="13" t="str">
        <f aca="false">Données!J17</f>
        <v>Septembre</v>
      </c>
      <c r="K4" s="13" t="str">
        <f aca="false">Données!K17</f>
        <v>Octobre</v>
      </c>
      <c r="L4" s="13" t="str">
        <f aca="false">Données!L17</f>
        <v>Novembre</v>
      </c>
      <c r="M4" s="13" t="str">
        <f aca="false">Données!M17</f>
        <v>Décembre</v>
      </c>
    </row>
    <row r="5" customFormat="false" ht="15" hidden="false" customHeight="false" outlineLevel="0" collapsed="false">
      <c r="A5" s="5" t="s">
        <v>78</v>
      </c>
      <c r="B5" s="8" t="n">
        <f aca="false">N(Données!B18)*(1+Données!$B$4)</f>
        <v>72000</v>
      </c>
      <c r="C5" s="8" t="n">
        <f aca="false">N(Données!C18)*(1+Données!$B$4)</f>
        <v>60000</v>
      </c>
      <c r="D5" s="8" t="n">
        <f aca="false">N(Données!D18)*(1+Données!$B$4)</f>
        <v>84000</v>
      </c>
      <c r="E5" s="8" t="n">
        <f aca="false">N(Données!E18)*(1+Données!$B$4)</f>
        <v>0</v>
      </c>
      <c r="F5" s="8" t="n">
        <f aca="false">N(Données!F18)*(1+Données!$B$4)</f>
        <v>0</v>
      </c>
      <c r="G5" s="8" t="n">
        <f aca="false">N(Données!G18)*(1+Données!$B$4)</f>
        <v>0</v>
      </c>
      <c r="H5" s="8" t="n">
        <f aca="false">N(Données!H18)*(1+Données!$B$4)</f>
        <v>0</v>
      </c>
      <c r="I5" s="8" t="n">
        <f aca="false">N(Données!I18)*(1+Données!$B$4)</f>
        <v>0</v>
      </c>
      <c r="J5" s="8" t="n">
        <f aca="false">N(Données!J18)*(1+Données!$B$4)</f>
        <v>0</v>
      </c>
      <c r="K5" s="8" t="n">
        <f aca="false">N(Données!K18)*(1+Données!$B$4)</f>
        <v>0</v>
      </c>
      <c r="L5" s="8" t="n">
        <f aca="false">N(Données!L18)*(1+Données!$B$4)</f>
        <v>0</v>
      </c>
      <c r="M5" s="8" t="n">
        <f aca="false">N(Données!M18)*(1+Données!$B$4)</f>
        <v>0</v>
      </c>
    </row>
    <row r="6" customFormat="false" ht="15" hidden="false" customHeight="false" outlineLevel="0" collapsed="false">
      <c r="A6" s="5" t="s">
        <v>79</v>
      </c>
      <c r="B6" s="8" t="n">
        <f aca="false">Données!B7</f>
        <v>45000</v>
      </c>
      <c r="C6" s="8" t="n">
        <f aca="false">Données!B8</f>
        <v>0</v>
      </c>
      <c r="D6" s="8" t="n">
        <f aca="false">0</f>
        <v>0</v>
      </c>
      <c r="E6" s="8" t="n">
        <f aca="false">0</f>
        <v>0</v>
      </c>
      <c r="F6" s="8" t="n">
        <f aca="false">0</f>
        <v>0</v>
      </c>
      <c r="G6" s="8" t="n">
        <f aca="false">0</f>
        <v>0</v>
      </c>
      <c r="H6" s="8" t="n">
        <f aca="false">0</f>
        <v>0</v>
      </c>
      <c r="I6" s="8" t="n">
        <f aca="false">0</f>
        <v>0</v>
      </c>
      <c r="J6" s="8" t="n">
        <f aca="false">0</f>
        <v>0</v>
      </c>
      <c r="K6" s="8" t="n">
        <f aca="false">0</f>
        <v>0</v>
      </c>
      <c r="L6" s="8" t="n">
        <f aca="false">0</f>
        <v>0</v>
      </c>
      <c r="M6" s="8" t="n">
        <f aca="false">0</f>
        <v>0</v>
      </c>
    </row>
    <row r="7" customFormat="false" ht="15" hidden="false" customHeight="false" outlineLevel="0" collapsed="false">
      <c r="A7" s="5" t="s">
        <v>80</v>
      </c>
      <c r="B7" s="8" t="n">
        <f aca="false">B5*Données!$B$13</f>
        <v>28800</v>
      </c>
      <c r="C7" s="8" t="n">
        <f aca="false">C5*Données!$B$13</f>
        <v>24000</v>
      </c>
      <c r="D7" s="8" t="n">
        <f aca="false">D5*Données!$B$13</f>
        <v>33600</v>
      </c>
      <c r="E7" s="8" t="n">
        <f aca="false">E5*Données!$B$13</f>
        <v>0</v>
      </c>
      <c r="F7" s="8" t="n">
        <f aca="false">F5*Données!$B$13</f>
        <v>0</v>
      </c>
      <c r="G7" s="8" t="n">
        <f aca="false">G5*Données!$B$13</f>
        <v>0</v>
      </c>
      <c r="H7" s="8" t="n">
        <f aca="false">H5*Données!$B$13</f>
        <v>0</v>
      </c>
      <c r="I7" s="8" t="n">
        <f aca="false">I5*Données!$B$13</f>
        <v>0</v>
      </c>
      <c r="J7" s="8" t="n">
        <f aca="false">J5*Données!$B$13</f>
        <v>0</v>
      </c>
      <c r="K7" s="8" t="n">
        <f aca="false">K5*Données!$B$13</f>
        <v>0</v>
      </c>
      <c r="L7" s="8" t="n">
        <f aca="false">L5*Données!$B$13</f>
        <v>0</v>
      </c>
      <c r="M7" s="8" t="n">
        <f aca="false">M5*Données!$B$13</f>
        <v>0</v>
      </c>
    </row>
    <row r="8" customFormat="false" ht="15" hidden="false" customHeight="false" outlineLevel="0" collapsed="false">
      <c r="A8" s="5" t="s">
        <v>81</v>
      </c>
      <c r="B8" s="8" t="n">
        <f aca="false">0</f>
        <v>0</v>
      </c>
      <c r="C8" s="8" t="n">
        <f aca="false">B5*Données!$C$13</f>
        <v>43200</v>
      </c>
      <c r="D8" s="8" t="n">
        <f aca="false">C5*Données!$C$13</f>
        <v>36000</v>
      </c>
      <c r="E8" s="8" t="n">
        <f aca="false">D5*Données!$C$13</f>
        <v>50400</v>
      </c>
      <c r="F8" s="8" t="n">
        <f aca="false">E5*Données!$C$13</f>
        <v>0</v>
      </c>
      <c r="G8" s="8" t="n">
        <f aca="false">F5*Données!$C$13</f>
        <v>0</v>
      </c>
      <c r="H8" s="8" t="n">
        <f aca="false">G5*Données!$C$13</f>
        <v>0</v>
      </c>
      <c r="I8" s="8" t="n">
        <f aca="false">H5*Données!$C$13</f>
        <v>0</v>
      </c>
      <c r="J8" s="8" t="n">
        <f aca="false">I5*Données!$C$13</f>
        <v>0</v>
      </c>
      <c r="K8" s="8" t="n">
        <f aca="false">J5*Données!$C$13</f>
        <v>0</v>
      </c>
      <c r="L8" s="8" t="n">
        <f aca="false">K5*Données!$C$13</f>
        <v>0</v>
      </c>
      <c r="M8" s="8" t="n">
        <f aca="false">L5*Données!$C$13</f>
        <v>0</v>
      </c>
    </row>
    <row r="9" customFormat="false" ht="15" hidden="false" customHeight="false" outlineLevel="0" collapsed="false">
      <c r="A9" s="5" t="s">
        <v>82</v>
      </c>
      <c r="B9" s="8" t="n">
        <f aca="false">0</f>
        <v>0</v>
      </c>
      <c r="C9" s="8" t="n">
        <f aca="false">0</f>
        <v>0</v>
      </c>
      <c r="D9" s="8" t="n">
        <f aca="false">B5*Données!$D$13</f>
        <v>0</v>
      </c>
      <c r="E9" s="8" t="n">
        <f aca="false">C5*Données!$D$13</f>
        <v>0</v>
      </c>
      <c r="F9" s="8" t="n">
        <f aca="false">D5*Données!$D$13</f>
        <v>0</v>
      </c>
      <c r="G9" s="8" t="n">
        <f aca="false">E5*Données!$D$13</f>
        <v>0</v>
      </c>
      <c r="H9" s="8" t="n">
        <f aca="false">F5*Données!$D$13</f>
        <v>0</v>
      </c>
      <c r="I9" s="8" t="n">
        <f aca="false">G5*Données!$D$13</f>
        <v>0</v>
      </c>
      <c r="J9" s="8" t="n">
        <f aca="false">H5*Données!$D$13</f>
        <v>0</v>
      </c>
      <c r="K9" s="8" t="n">
        <f aca="false">I5*Données!$D$13</f>
        <v>0</v>
      </c>
      <c r="L9" s="8" t="n">
        <f aca="false">J5*Données!$D$13</f>
        <v>0</v>
      </c>
      <c r="M9" s="8" t="n">
        <f aca="false">K5*Données!$D$13</f>
        <v>0</v>
      </c>
    </row>
    <row r="10" customFormat="false" ht="15" hidden="false" customHeight="false" outlineLevel="0" collapsed="false">
      <c r="A10" s="5" t="s">
        <v>83</v>
      </c>
      <c r="B10" s="8" t="n">
        <f aca="false">N(Données!B21)</f>
        <v>0</v>
      </c>
      <c r="C10" s="8" t="n">
        <f aca="false">N(Données!C21)</f>
        <v>0</v>
      </c>
      <c r="D10" s="8" t="n">
        <f aca="false">N(Données!D21)</f>
        <v>0</v>
      </c>
      <c r="E10" s="8" t="n">
        <f aca="false">N(Données!E21)</f>
        <v>0</v>
      </c>
      <c r="F10" s="8" t="n">
        <f aca="false">N(Données!F21)</f>
        <v>0</v>
      </c>
      <c r="G10" s="8" t="n">
        <f aca="false">N(Données!G21)</f>
        <v>0</v>
      </c>
      <c r="H10" s="8" t="n">
        <f aca="false">N(Données!H21)</f>
        <v>0</v>
      </c>
      <c r="I10" s="8" t="n">
        <f aca="false">N(Données!I21)</f>
        <v>0</v>
      </c>
      <c r="J10" s="8" t="n">
        <f aca="false">N(Données!J21)</f>
        <v>0</v>
      </c>
      <c r="K10" s="8" t="n">
        <f aca="false">N(Données!K21)</f>
        <v>0</v>
      </c>
      <c r="L10" s="8" t="n">
        <f aca="false">N(Données!L21)</f>
        <v>0</v>
      </c>
      <c r="M10" s="8" t="n">
        <f aca="false">N(Données!M21)</f>
        <v>0</v>
      </c>
    </row>
    <row r="11" customFormat="false" ht="15" hidden="false" customHeight="false" outlineLevel="0" collapsed="false">
      <c r="A11" s="17" t="s">
        <v>84</v>
      </c>
      <c r="B11" s="18" t="n">
        <f aca="false">SUM(B6:B10)</f>
        <v>73800</v>
      </c>
      <c r="C11" s="18" t="n">
        <f aca="false">SUM(C6:C10)</f>
        <v>67200</v>
      </c>
      <c r="D11" s="18" t="n">
        <f aca="false">SUM(D6:D10)</f>
        <v>69600</v>
      </c>
      <c r="E11" s="18" t="n">
        <f aca="false">SUM(E6:E10)</f>
        <v>50400</v>
      </c>
      <c r="F11" s="18" t="n">
        <f aca="false">SUM(F6:F10)</f>
        <v>0</v>
      </c>
      <c r="G11" s="18" t="n">
        <f aca="false">SUM(G6:G10)</f>
        <v>0</v>
      </c>
      <c r="H11" s="18" t="n">
        <f aca="false">SUM(H6:H10)</f>
        <v>0</v>
      </c>
      <c r="I11" s="18" t="n">
        <f aca="false">SUM(I6:I10)</f>
        <v>0</v>
      </c>
      <c r="J11" s="18" t="n">
        <f aca="false">SUM(J6:J10)</f>
        <v>0</v>
      </c>
      <c r="K11" s="18" t="n">
        <f aca="false">SUM(K6:K10)</f>
        <v>0</v>
      </c>
      <c r="L11" s="18" t="n">
        <f aca="false">SUM(L6:L10)</f>
        <v>0</v>
      </c>
      <c r="M11" s="18" t="n">
        <f aca="false">SUM(M6:M10)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7.35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21.75" hidden="false" customHeight="true" outlineLevel="0" collapsed="false">
      <c r="A4" s="13" t="s">
        <v>68</v>
      </c>
      <c r="B4" s="13" t="str">
        <f aca="false">Données!B17</f>
        <v>Janvier</v>
      </c>
      <c r="C4" s="13" t="str">
        <f aca="false">Données!C17</f>
        <v>Février</v>
      </c>
      <c r="D4" s="13" t="str">
        <f aca="false">Données!D17</f>
        <v>Mars</v>
      </c>
      <c r="E4" s="13" t="str">
        <f aca="false">Données!E17</f>
        <v>Avril</v>
      </c>
      <c r="F4" s="13" t="str">
        <f aca="false">Données!F17</f>
        <v>Mai</v>
      </c>
      <c r="G4" s="13" t="str">
        <f aca="false">Données!G17</f>
        <v>Juin</v>
      </c>
      <c r="H4" s="13" t="str">
        <f aca="false">Données!H17</f>
        <v>Juillet</v>
      </c>
      <c r="I4" s="13" t="str">
        <f aca="false">Données!I17</f>
        <v>Août</v>
      </c>
      <c r="J4" s="13" t="str">
        <f aca="false">Données!J17</f>
        <v>Septembre</v>
      </c>
      <c r="K4" s="13" t="str">
        <f aca="false">Données!K17</f>
        <v>Octobre</v>
      </c>
      <c r="L4" s="13" t="str">
        <f aca="false">Données!L17</f>
        <v>Novembre</v>
      </c>
      <c r="M4" s="13" t="str">
        <f aca="false">Données!M17</f>
        <v>Décembre</v>
      </c>
    </row>
    <row r="5" customFormat="false" ht="15" hidden="false" customHeight="false" outlineLevel="0" collapsed="false">
      <c r="A5" s="5" t="s">
        <v>87</v>
      </c>
      <c r="B5" s="8" t="n">
        <f aca="false">N(Données!B19)*(1+Données!$B$4)</f>
        <v>43200</v>
      </c>
      <c r="C5" s="8" t="n">
        <f aca="false">N(Données!C19)*(1+Données!$B$4)</f>
        <v>36000</v>
      </c>
      <c r="D5" s="8" t="n">
        <f aca="false">N(Données!D19)*(1+Données!$B$4)</f>
        <v>50400</v>
      </c>
      <c r="E5" s="8" t="n">
        <f aca="false">N(Données!E19)*(1+Données!$B$4)</f>
        <v>0</v>
      </c>
      <c r="F5" s="8" t="n">
        <f aca="false">N(Données!F19)*(1+Données!$B$4)</f>
        <v>0</v>
      </c>
      <c r="G5" s="8" t="n">
        <f aca="false">N(Données!G19)*(1+Données!$B$4)</f>
        <v>0</v>
      </c>
      <c r="H5" s="8" t="n">
        <f aca="false">N(Données!H19)*(1+Données!$B$4)</f>
        <v>0</v>
      </c>
      <c r="I5" s="8" t="n">
        <f aca="false">N(Données!I19)*(1+Données!$B$4)</f>
        <v>0</v>
      </c>
      <c r="J5" s="8" t="n">
        <f aca="false">N(Données!J19)*(1+Données!$B$4)</f>
        <v>0</v>
      </c>
      <c r="K5" s="8" t="n">
        <f aca="false">N(Données!K19)*(1+Données!$B$4)</f>
        <v>0</v>
      </c>
      <c r="L5" s="8" t="n">
        <f aca="false">N(Données!L19)*(1+Données!$B$4)</f>
        <v>0</v>
      </c>
      <c r="M5" s="8" t="n">
        <f aca="false">N(Données!M19)*(1+Données!$B$4)</f>
        <v>0</v>
      </c>
    </row>
    <row r="6" customFormat="false" ht="15" hidden="false" customHeight="false" outlineLevel="0" collapsed="false">
      <c r="A6" s="5" t="s">
        <v>88</v>
      </c>
      <c r="B6" s="8" t="n">
        <f aca="false">Données!B9</f>
        <v>39600</v>
      </c>
      <c r="C6" s="8" t="n">
        <f aca="false">Données!B10</f>
        <v>0</v>
      </c>
      <c r="D6" s="8" t="n">
        <f aca="false">0</f>
        <v>0</v>
      </c>
      <c r="E6" s="8" t="n">
        <f aca="false">0</f>
        <v>0</v>
      </c>
      <c r="F6" s="8" t="n">
        <f aca="false">0</f>
        <v>0</v>
      </c>
      <c r="G6" s="8" t="n">
        <f aca="false">0</f>
        <v>0</v>
      </c>
      <c r="H6" s="8" t="n">
        <f aca="false">0</f>
        <v>0</v>
      </c>
      <c r="I6" s="8" t="n">
        <f aca="false">0</f>
        <v>0</v>
      </c>
      <c r="J6" s="8" t="n">
        <f aca="false">0</f>
        <v>0</v>
      </c>
      <c r="K6" s="8" t="n">
        <f aca="false">0</f>
        <v>0</v>
      </c>
      <c r="L6" s="8" t="n">
        <f aca="false">0</f>
        <v>0</v>
      </c>
      <c r="M6" s="8" t="n">
        <f aca="false">0</f>
        <v>0</v>
      </c>
    </row>
    <row r="7" customFormat="false" ht="15" hidden="false" customHeight="false" outlineLevel="0" collapsed="false">
      <c r="A7" s="5" t="s">
        <v>89</v>
      </c>
      <c r="B7" s="8" t="n">
        <f aca="false">B5*Données!$B$14</f>
        <v>0</v>
      </c>
      <c r="C7" s="8" t="n">
        <f aca="false">C5*Données!$B$14</f>
        <v>0</v>
      </c>
      <c r="D7" s="8" t="n">
        <f aca="false">D5*Données!$B$14</f>
        <v>0</v>
      </c>
      <c r="E7" s="8" t="n">
        <f aca="false">E5*Données!$B$14</f>
        <v>0</v>
      </c>
      <c r="F7" s="8" t="n">
        <f aca="false">F5*Données!$B$14</f>
        <v>0</v>
      </c>
      <c r="G7" s="8" t="n">
        <f aca="false">G5*Données!$B$14</f>
        <v>0</v>
      </c>
      <c r="H7" s="8" t="n">
        <f aca="false">H5*Données!$B$14</f>
        <v>0</v>
      </c>
      <c r="I7" s="8" t="n">
        <f aca="false">I5*Données!$B$14</f>
        <v>0</v>
      </c>
      <c r="J7" s="8" t="n">
        <f aca="false">J5*Données!$B$14</f>
        <v>0</v>
      </c>
      <c r="K7" s="8" t="n">
        <f aca="false">K5*Données!$B$14</f>
        <v>0</v>
      </c>
      <c r="L7" s="8" t="n">
        <f aca="false">L5*Données!$B$14</f>
        <v>0</v>
      </c>
      <c r="M7" s="8" t="n">
        <f aca="false">M5*Données!$B$14</f>
        <v>0</v>
      </c>
    </row>
    <row r="8" customFormat="false" ht="15" hidden="false" customHeight="false" outlineLevel="0" collapsed="false">
      <c r="A8" s="5" t="s">
        <v>90</v>
      </c>
      <c r="B8" s="8" t="n">
        <f aca="false">0</f>
        <v>0</v>
      </c>
      <c r="C8" s="8" t="n">
        <f aca="false">B5*Données!$C$14</f>
        <v>43200</v>
      </c>
      <c r="D8" s="8" t="n">
        <f aca="false">C5*Données!$C$14</f>
        <v>36000</v>
      </c>
      <c r="E8" s="8" t="n">
        <f aca="false">D5*Données!$C$14</f>
        <v>50400</v>
      </c>
      <c r="F8" s="8" t="n">
        <f aca="false">E5*Données!$C$14</f>
        <v>0</v>
      </c>
      <c r="G8" s="8" t="n">
        <f aca="false">F5*Données!$C$14</f>
        <v>0</v>
      </c>
      <c r="H8" s="8" t="n">
        <f aca="false">G5*Données!$C$14</f>
        <v>0</v>
      </c>
      <c r="I8" s="8" t="n">
        <f aca="false">H5*Données!$C$14</f>
        <v>0</v>
      </c>
      <c r="J8" s="8" t="n">
        <f aca="false">I5*Données!$C$14</f>
        <v>0</v>
      </c>
      <c r="K8" s="8" t="n">
        <f aca="false">J5*Données!$C$14</f>
        <v>0</v>
      </c>
      <c r="L8" s="8" t="n">
        <f aca="false">K5*Données!$C$14</f>
        <v>0</v>
      </c>
      <c r="M8" s="8" t="n">
        <f aca="false">L5*Données!$C$14</f>
        <v>0</v>
      </c>
    </row>
    <row r="9" customFormat="false" ht="15" hidden="false" customHeight="false" outlineLevel="0" collapsed="false">
      <c r="A9" s="5" t="s">
        <v>91</v>
      </c>
      <c r="B9" s="8" t="n">
        <f aca="false">0</f>
        <v>0</v>
      </c>
      <c r="C9" s="8" t="n">
        <f aca="false">0</f>
        <v>0</v>
      </c>
      <c r="D9" s="8" t="n">
        <f aca="false">B5*Données!$D$14</f>
        <v>0</v>
      </c>
      <c r="E9" s="8" t="n">
        <f aca="false">C5*Données!$D$14</f>
        <v>0</v>
      </c>
      <c r="F9" s="8" t="n">
        <f aca="false">D5*Données!$D$14</f>
        <v>0</v>
      </c>
      <c r="G9" s="8" t="n">
        <f aca="false">E5*Données!$D$14</f>
        <v>0</v>
      </c>
      <c r="H9" s="8" t="n">
        <f aca="false">F5*Données!$D$14</f>
        <v>0</v>
      </c>
      <c r="I9" s="8" t="n">
        <f aca="false">G5*Données!$D$14</f>
        <v>0</v>
      </c>
      <c r="J9" s="8" t="n">
        <f aca="false">H5*Données!$D$14</f>
        <v>0</v>
      </c>
      <c r="K9" s="8" t="n">
        <f aca="false">I5*Données!$D$14</f>
        <v>0</v>
      </c>
      <c r="L9" s="8" t="n">
        <f aca="false">J5*Données!$D$14</f>
        <v>0</v>
      </c>
      <c r="M9" s="8" t="n">
        <f aca="false">K5*Données!$D$14</f>
        <v>0</v>
      </c>
    </row>
    <row r="10" customFormat="false" ht="15" hidden="false" customHeight="false" outlineLevel="0" collapsed="false">
      <c r="A10" s="5" t="s">
        <v>92</v>
      </c>
      <c r="B10" s="8" t="n">
        <f aca="false">N(Données!B20)*(1+Données!$B$4)</f>
        <v>0</v>
      </c>
      <c r="C10" s="8" t="n">
        <f aca="false">N(Données!C20)*(1+Données!$B$4)</f>
        <v>24000</v>
      </c>
      <c r="D10" s="8" t="n">
        <f aca="false">N(Données!D20)*(1+Données!$B$4)</f>
        <v>0</v>
      </c>
      <c r="E10" s="8" t="n">
        <f aca="false">N(Données!E20)*(1+Données!$B$4)</f>
        <v>0</v>
      </c>
      <c r="F10" s="8" t="n">
        <f aca="false">N(Données!F20)*(1+Données!$B$4)</f>
        <v>0</v>
      </c>
      <c r="G10" s="8" t="n">
        <f aca="false">N(Données!G20)*(1+Données!$B$4)</f>
        <v>0</v>
      </c>
      <c r="H10" s="8" t="n">
        <f aca="false">N(Données!H20)*(1+Données!$B$4)</f>
        <v>0</v>
      </c>
      <c r="I10" s="8" t="n">
        <f aca="false">N(Données!I20)*(1+Données!$B$4)</f>
        <v>0</v>
      </c>
      <c r="J10" s="8" t="n">
        <f aca="false">N(Données!J20)*(1+Données!$B$4)</f>
        <v>0</v>
      </c>
      <c r="K10" s="8" t="n">
        <f aca="false">N(Données!K20)*(1+Données!$B$4)</f>
        <v>0</v>
      </c>
      <c r="L10" s="8" t="n">
        <f aca="false">N(Données!L20)*(1+Données!$B$4)</f>
        <v>0</v>
      </c>
      <c r="M10" s="8" t="n">
        <f aca="false">N(Données!M20)*(1+Données!$B$4)</f>
        <v>0</v>
      </c>
    </row>
    <row r="11" customFormat="false" ht="15" hidden="false" customHeight="false" outlineLevel="0" collapsed="false">
      <c r="A11" s="5" t="s">
        <v>61</v>
      </c>
      <c r="B11" s="8" t="n">
        <f aca="false">N(Données!B22)</f>
        <v>9000</v>
      </c>
      <c r="C11" s="8" t="n">
        <f aca="false">N(Données!C22)</f>
        <v>9000</v>
      </c>
      <c r="D11" s="8" t="n">
        <f aca="false">N(Données!D22)</f>
        <v>9000</v>
      </c>
      <c r="E11" s="8" t="n">
        <f aca="false">N(Données!E22)</f>
        <v>0</v>
      </c>
      <c r="F11" s="8" t="n">
        <f aca="false">N(Données!F22)</f>
        <v>0</v>
      </c>
      <c r="G11" s="8" t="n">
        <f aca="false">N(Données!G22)</f>
        <v>0</v>
      </c>
      <c r="H11" s="8" t="n">
        <f aca="false">N(Données!H22)</f>
        <v>0</v>
      </c>
      <c r="I11" s="8" t="n">
        <f aca="false">N(Données!I22)</f>
        <v>0</v>
      </c>
      <c r="J11" s="8" t="n">
        <f aca="false">N(Données!J22)</f>
        <v>0</v>
      </c>
      <c r="K11" s="8" t="n">
        <f aca="false">N(Données!K22)</f>
        <v>0</v>
      </c>
      <c r="L11" s="8" t="n">
        <f aca="false">N(Données!L22)</f>
        <v>0</v>
      </c>
      <c r="M11" s="8" t="n">
        <f aca="false">N(Données!M22)</f>
        <v>0</v>
      </c>
    </row>
    <row r="12" customFormat="false" ht="15" hidden="false" customHeight="false" outlineLevel="0" collapsed="false">
      <c r="A12" s="5" t="s">
        <v>93</v>
      </c>
      <c r="B12" s="8" t="n">
        <f aca="false">N(Données!B23)</f>
        <v>4000</v>
      </c>
      <c r="C12" s="8" t="n">
        <f aca="false">N(Données!C23)</f>
        <v>4000</v>
      </c>
      <c r="D12" s="8" t="n">
        <f aca="false">N(Données!D23)</f>
        <v>4000</v>
      </c>
      <c r="E12" s="8" t="n">
        <f aca="false">N(Données!E23)</f>
        <v>0</v>
      </c>
      <c r="F12" s="8" t="n">
        <f aca="false">N(Données!F23)</f>
        <v>0</v>
      </c>
      <c r="G12" s="8" t="n">
        <f aca="false">N(Données!G23)</f>
        <v>0</v>
      </c>
      <c r="H12" s="8" t="n">
        <f aca="false">N(Données!H23)</f>
        <v>0</v>
      </c>
      <c r="I12" s="8" t="n">
        <f aca="false">N(Données!I23)</f>
        <v>0</v>
      </c>
      <c r="J12" s="8" t="n">
        <f aca="false">N(Données!J23)</f>
        <v>0</v>
      </c>
      <c r="K12" s="8" t="n">
        <f aca="false">N(Données!K23)</f>
        <v>0</v>
      </c>
      <c r="L12" s="8" t="n">
        <f aca="false">N(Données!L23)</f>
        <v>0</v>
      </c>
      <c r="M12" s="8" t="n">
        <f aca="false">N(Données!M23)</f>
        <v>0</v>
      </c>
    </row>
    <row r="13" customFormat="false" ht="15" hidden="false" customHeight="false" outlineLevel="0" collapsed="false">
      <c r="A13" s="5" t="s">
        <v>63</v>
      </c>
      <c r="B13" s="8" t="n">
        <f aca="false">N(Données!B24)</f>
        <v>3000</v>
      </c>
      <c r="C13" s="8" t="n">
        <f aca="false">N(Données!C24)</f>
        <v>3000</v>
      </c>
      <c r="D13" s="8" t="n">
        <f aca="false">N(Données!D24)</f>
        <v>3000</v>
      </c>
      <c r="E13" s="8" t="n">
        <f aca="false">N(Données!E24)</f>
        <v>0</v>
      </c>
      <c r="F13" s="8" t="n">
        <f aca="false">N(Données!F24)</f>
        <v>0</v>
      </c>
      <c r="G13" s="8" t="n">
        <f aca="false">N(Données!G24)</f>
        <v>0</v>
      </c>
      <c r="H13" s="8" t="n">
        <f aca="false">N(Données!H24)</f>
        <v>0</v>
      </c>
      <c r="I13" s="8" t="n">
        <f aca="false">N(Données!I24)</f>
        <v>0</v>
      </c>
      <c r="J13" s="8" t="n">
        <f aca="false">N(Données!J24)</f>
        <v>0</v>
      </c>
      <c r="K13" s="8" t="n">
        <f aca="false">N(Données!K24)</f>
        <v>0</v>
      </c>
      <c r="L13" s="8" t="n">
        <f aca="false">N(Données!L24)</f>
        <v>0</v>
      </c>
      <c r="M13" s="8" t="n">
        <f aca="false">N(Données!M24)</f>
        <v>0</v>
      </c>
    </row>
    <row r="14" customFormat="false" ht="15" hidden="false" customHeight="false" outlineLevel="0" collapsed="false">
      <c r="A14" s="5" t="s">
        <v>94</v>
      </c>
      <c r="B14" s="8" t="n">
        <f aca="false">N(Données!B25)</f>
        <v>2000</v>
      </c>
      <c r="C14" s="8" t="n">
        <f aca="false">N(Données!C25)</f>
        <v>2000</v>
      </c>
      <c r="D14" s="8" t="n">
        <f aca="false">N(Données!D25)</f>
        <v>2000</v>
      </c>
      <c r="E14" s="8" t="n">
        <f aca="false">N(Données!E25)</f>
        <v>0</v>
      </c>
      <c r="F14" s="8" t="n">
        <f aca="false">N(Données!F25)</f>
        <v>0</v>
      </c>
      <c r="G14" s="8" t="n">
        <f aca="false">N(Données!G25)</f>
        <v>0</v>
      </c>
      <c r="H14" s="8" t="n">
        <f aca="false">N(Données!H25)</f>
        <v>0</v>
      </c>
      <c r="I14" s="8" t="n">
        <f aca="false">N(Données!I25)</f>
        <v>0</v>
      </c>
      <c r="J14" s="8" t="n">
        <f aca="false">N(Données!J25)</f>
        <v>0</v>
      </c>
      <c r="K14" s="8" t="n">
        <f aca="false">N(Données!K25)</f>
        <v>0</v>
      </c>
      <c r="L14" s="8" t="n">
        <f aca="false">N(Données!L25)</f>
        <v>0</v>
      </c>
      <c r="M14" s="8" t="n">
        <f aca="false">N(Données!M25)</f>
        <v>0</v>
      </c>
    </row>
    <row r="15" customFormat="false" ht="15" hidden="false" customHeight="false" outlineLevel="0" collapsed="false">
      <c r="A15" s="5" t="s">
        <v>95</v>
      </c>
      <c r="B15" s="8" t="n">
        <f aca="false">'Budget de TVA'!B11</f>
        <v>3500</v>
      </c>
      <c r="C15" s="8" t="n">
        <f aca="false">'Budget de TVA'!C11</f>
        <v>4800</v>
      </c>
      <c r="D15" s="8" t="n">
        <f aca="false">'Budget de TVA'!D11</f>
        <v>0</v>
      </c>
      <c r="E15" s="8" t="n">
        <f aca="false">'Budget de TVA'!E11</f>
        <v>5600</v>
      </c>
      <c r="F15" s="8" t="n">
        <f aca="false">'Budget de TVA'!F11</f>
        <v>0</v>
      </c>
      <c r="G15" s="8" t="n">
        <f aca="false">'Budget de TVA'!G11</f>
        <v>0</v>
      </c>
      <c r="H15" s="8" t="n">
        <f aca="false">'Budget de TVA'!H11</f>
        <v>0</v>
      </c>
      <c r="I15" s="8" t="n">
        <f aca="false">'Budget de TVA'!I11</f>
        <v>0</v>
      </c>
      <c r="J15" s="8" t="n">
        <f aca="false">'Budget de TVA'!J11</f>
        <v>0</v>
      </c>
      <c r="K15" s="8" t="n">
        <f aca="false">'Budget de TVA'!K11</f>
        <v>0</v>
      </c>
      <c r="L15" s="8" t="n">
        <f aca="false">'Budget de TVA'!L11</f>
        <v>0</v>
      </c>
      <c r="M15" s="8" t="n">
        <f aca="false">'Budget de TVA'!M11</f>
        <v>0</v>
      </c>
    </row>
    <row r="16" customFormat="false" ht="15" hidden="false" customHeight="false" outlineLevel="0" collapsed="false">
      <c r="A16" s="5" t="s">
        <v>96</v>
      </c>
      <c r="B16" s="8" t="n">
        <f aca="false">N(Données!B26)</f>
        <v>1500</v>
      </c>
      <c r="C16" s="8" t="n">
        <f aca="false">N(Données!C26)</f>
        <v>1500</v>
      </c>
      <c r="D16" s="8" t="n">
        <f aca="false">N(Données!D26)</f>
        <v>1500</v>
      </c>
      <c r="E16" s="8" t="n">
        <f aca="false">N(Données!E26)</f>
        <v>0</v>
      </c>
      <c r="F16" s="8" t="n">
        <f aca="false">N(Données!F26)</f>
        <v>0</v>
      </c>
      <c r="G16" s="8" t="n">
        <f aca="false">N(Données!G26)</f>
        <v>0</v>
      </c>
      <c r="H16" s="8" t="n">
        <f aca="false">N(Données!H26)</f>
        <v>0</v>
      </c>
      <c r="I16" s="8" t="n">
        <f aca="false">N(Données!I26)</f>
        <v>0</v>
      </c>
      <c r="J16" s="8" t="n">
        <f aca="false">N(Données!J26)</f>
        <v>0</v>
      </c>
      <c r="K16" s="8" t="n">
        <f aca="false">N(Données!K26)</f>
        <v>0</v>
      </c>
      <c r="L16" s="8" t="n">
        <f aca="false">N(Données!L26)</f>
        <v>0</v>
      </c>
      <c r="M16" s="8" t="n">
        <f aca="false">N(Données!M26)</f>
        <v>0</v>
      </c>
    </row>
    <row r="17" customFormat="false" ht="15" hidden="false" customHeight="false" outlineLevel="0" collapsed="false">
      <c r="A17" s="5" t="s">
        <v>66</v>
      </c>
      <c r="B17" s="8" t="n">
        <f aca="false">N(Données!B27)</f>
        <v>0</v>
      </c>
      <c r="C17" s="8" t="n">
        <f aca="false">N(Données!C27)</f>
        <v>0</v>
      </c>
      <c r="D17" s="8" t="n">
        <f aca="false">N(Données!D27)</f>
        <v>0</v>
      </c>
      <c r="E17" s="8" t="n">
        <f aca="false">N(Données!E27)</f>
        <v>0</v>
      </c>
      <c r="F17" s="8" t="n">
        <f aca="false">N(Données!F27)</f>
        <v>0</v>
      </c>
      <c r="G17" s="8" t="n">
        <f aca="false">N(Données!G27)</f>
        <v>0</v>
      </c>
      <c r="H17" s="8" t="n">
        <f aca="false">N(Données!H27)</f>
        <v>0</v>
      </c>
      <c r="I17" s="8" t="n">
        <f aca="false">N(Données!I27)</f>
        <v>0</v>
      </c>
      <c r="J17" s="8" t="n">
        <f aca="false">N(Données!J27)</f>
        <v>0</v>
      </c>
      <c r="K17" s="8" t="n">
        <f aca="false">N(Données!K27)</f>
        <v>0</v>
      </c>
      <c r="L17" s="8" t="n">
        <f aca="false">N(Données!L27)</f>
        <v>0</v>
      </c>
      <c r="M17" s="8" t="n">
        <f aca="false">N(Données!M27)</f>
        <v>0</v>
      </c>
    </row>
    <row r="18" customFormat="false" ht="15" hidden="false" customHeight="false" outlineLevel="0" collapsed="false">
      <c r="A18" s="17" t="s">
        <v>97</v>
      </c>
      <c r="B18" s="18" t="n">
        <f aca="false">SUM(B6:B17)</f>
        <v>62600</v>
      </c>
      <c r="C18" s="18" t="n">
        <f aca="false">SUM(C6:C17)</f>
        <v>91500</v>
      </c>
      <c r="D18" s="18" t="n">
        <f aca="false">SUM(D6:D17)</f>
        <v>55500</v>
      </c>
      <c r="E18" s="18" t="n">
        <f aca="false">SUM(E6:E17)</f>
        <v>56000</v>
      </c>
      <c r="F18" s="18" t="n">
        <f aca="false">SUM(F6:F17)</f>
        <v>0</v>
      </c>
      <c r="G18" s="18" t="n">
        <f aca="false">SUM(G6:G17)</f>
        <v>0</v>
      </c>
      <c r="H18" s="18" t="n">
        <f aca="false">SUM(H6:H17)</f>
        <v>0</v>
      </c>
      <c r="I18" s="18" t="n">
        <f aca="false">SUM(I6:I17)</f>
        <v>0</v>
      </c>
      <c r="J18" s="18" t="n">
        <f aca="false">SUM(J6:J17)</f>
        <v>0</v>
      </c>
      <c r="K18" s="18" t="n">
        <f aca="false">SUM(K6:K17)</f>
        <v>0</v>
      </c>
      <c r="L18" s="18" t="n">
        <f aca="false">SUM(L6:L17)</f>
        <v>0</v>
      </c>
      <c r="M18" s="18" t="n">
        <f aca="false">SUM(M6:M17)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17.35" hidden="false" customHeight="false" outlineLevel="0" collapsed="false">
      <c r="A1" s="1" t="s">
        <v>98</v>
      </c>
    </row>
    <row r="2" customFormat="false" ht="15" hidden="false" customHeight="false" outlineLevel="0" collapsed="false">
      <c r="A2" s="2" t="s">
        <v>99</v>
      </c>
    </row>
    <row r="4" customFormat="false" ht="21.75" hidden="false" customHeight="true" outlineLevel="0" collapsed="false">
      <c r="A4" s="13" t="s">
        <v>68</v>
      </c>
      <c r="B4" s="13" t="str">
        <f aca="false">Données!B17</f>
        <v>Janvier</v>
      </c>
      <c r="C4" s="13" t="str">
        <f aca="false">Données!C17</f>
        <v>Février</v>
      </c>
      <c r="D4" s="13" t="str">
        <f aca="false">Données!D17</f>
        <v>Mars</v>
      </c>
      <c r="E4" s="13" t="str">
        <f aca="false">Données!E17</f>
        <v>Avril</v>
      </c>
      <c r="F4" s="13" t="str">
        <f aca="false">Données!F17</f>
        <v>Mai</v>
      </c>
      <c r="G4" s="13" t="str">
        <f aca="false">Données!G17</f>
        <v>Juin</v>
      </c>
      <c r="H4" s="13" t="str">
        <f aca="false">Données!H17</f>
        <v>Juillet</v>
      </c>
      <c r="I4" s="13" t="str">
        <f aca="false">Données!I17</f>
        <v>Août</v>
      </c>
      <c r="J4" s="13" t="str">
        <f aca="false">Données!J17</f>
        <v>Septembre</v>
      </c>
      <c r="K4" s="13" t="str">
        <f aca="false">Données!K17</f>
        <v>Octobre</v>
      </c>
      <c r="L4" s="13" t="str">
        <f aca="false">Données!L17</f>
        <v>Novembre</v>
      </c>
      <c r="M4" s="13" t="str">
        <f aca="false">Données!M17</f>
        <v>Décembre</v>
      </c>
    </row>
    <row r="5" customFormat="false" ht="15" hidden="false" customHeight="false" outlineLevel="0" collapsed="false">
      <c r="A5" s="5" t="s">
        <v>100</v>
      </c>
      <c r="B5" s="8" t="n">
        <f aca="false">Données!B5</f>
        <v>5000</v>
      </c>
      <c r="C5" s="8" t="n">
        <f aca="false">B8</f>
        <v>16200</v>
      </c>
      <c r="D5" s="8" t="n">
        <f aca="false">C8</f>
        <v>-8100</v>
      </c>
      <c r="E5" s="8" t="n">
        <f aca="false">D8</f>
        <v>6000</v>
      </c>
      <c r="F5" s="8" t="n">
        <f aca="false">E8</f>
        <v>400</v>
      </c>
      <c r="G5" s="8" t="n">
        <f aca="false">F8</f>
        <v>400</v>
      </c>
      <c r="H5" s="8" t="n">
        <f aca="false">G8</f>
        <v>400</v>
      </c>
      <c r="I5" s="8" t="n">
        <f aca="false">H8</f>
        <v>400</v>
      </c>
      <c r="J5" s="8" t="n">
        <f aca="false">I8</f>
        <v>400</v>
      </c>
      <c r="K5" s="8" t="n">
        <f aca="false">J8</f>
        <v>400</v>
      </c>
      <c r="L5" s="8" t="n">
        <f aca="false">K8</f>
        <v>400</v>
      </c>
      <c r="M5" s="8" t="n">
        <f aca="false">L8</f>
        <v>400</v>
      </c>
    </row>
    <row r="6" customFormat="false" ht="15" hidden="false" customHeight="false" outlineLevel="0" collapsed="false">
      <c r="A6" s="5" t="s">
        <v>101</v>
      </c>
      <c r="B6" s="8" t="n">
        <f aca="false">Encaissements!B11</f>
        <v>73800</v>
      </c>
      <c r="C6" s="8" t="n">
        <f aca="false">Encaissements!C11</f>
        <v>67200</v>
      </c>
      <c r="D6" s="8" t="n">
        <f aca="false">Encaissements!D11</f>
        <v>69600</v>
      </c>
      <c r="E6" s="8" t="n">
        <f aca="false">Encaissements!E11</f>
        <v>50400</v>
      </c>
      <c r="F6" s="8" t="n">
        <f aca="false">Encaissements!F11</f>
        <v>0</v>
      </c>
      <c r="G6" s="8" t="n">
        <f aca="false">Encaissements!G11</f>
        <v>0</v>
      </c>
      <c r="H6" s="8" t="n">
        <f aca="false">Encaissements!H11</f>
        <v>0</v>
      </c>
      <c r="I6" s="8" t="n">
        <f aca="false">Encaissements!I11</f>
        <v>0</v>
      </c>
      <c r="J6" s="8" t="n">
        <f aca="false">Encaissements!J11</f>
        <v>0</v>
      </c>
      <c r="K6" s="8" t="n">
        <f aca="false">Encaissements!K11</f>
        <v>0</v>
      </c>
      <c r="L6" s="8" t="n">
        <f aca="false">Encaissements!L11</f>
        <v>0</v>
      </c>
      <c r="M6" s="8" t="n">
        <f aca="false">Encaissements!M11</f>
        <v>0</v>
      </c>
    </row>
    <row r="7" customFormat="false" ht="15" hidden="false" customHeight="false" outlineLevel="0" collapsed="false">
      <c r="A7" s="5" t="s">
        <v>102</v>
      </c>
      <c r="B7" s="8" t="n">
        <f aca="false">Décaissements!B18</f>
        <v>62600</v>
      </c>
      <c r="C7" s="8" t="n">
        <f aca="false">Décaissements!C18</f>
        <v>91500</v>
      </c>
      <c r="D7" s="8" t="n">
        <f aca="false">Décaissements!D18</f>
        <v>55500</v>
      </c>
      <c r="E7" s="8" t="n">
        <f aca="false">Décaissements!E18</f>
        <v>56000</v>
      </c>
      <c r="F7" s="8" t="n">
        <f aca="false">Décaissements!F18</f>
        <v>0</v>
      </c>
      <c r="G7" s="8" t="n">
        <f aca="false">Décaissements!G18</f>
        <v>0</v>
      </c>
      <c r="H7" s="8" t="n">
        <f aca="false">Décaissements!H18</f>
        <v>0</v>
      </c>
      <c r="I7" s="8" t="n">
        <f aca="false">Décaissements!I18</f>
        <v>0</v>
      </c>
      <c r="J7" s="8" t="n">
        <f aca="false">Décaissements!J18</f>
        <v>0</v>
      </c>
      <c r="K7" s="8" t="n">
        <f aca="false">Décaissements!K18</f>
        <v>0</v>
      </c>
      <c r="L7" s="8" t="n">
        <f aca="false">Décaissements!L18</f>
        <v>0</v>
      </c>
      <c r="M7" s="8" t="n">
        <f aca="false">Décaissements!M18</f>
        <v>0</v>
      </c>
    </row>
    <row r="8" customFormat="false" ht="15" hidden="false" customHeight="false" outlineLevel="0" collapsed="false">
      <c r="A8" s="17" t="s">
        <v>103</v>
      </c>
      <c r="B8" s="18" t="n">
        <f aca="false">B5+B6-B7</f>
        <v>16200</v>
      </c>
      <c r="C8" s="18" t="n">
        <f aca="false">C5+C6-C7</f>
        <v>-8100</v>
      </c>
      <c r="D8" s="18" t="n">
        <f aca="false">D5+D6-D7</f>
        <v>6000</v>
      </c>
      <c r="E8" s="18" t="n">
        <f aca="false">E5+E6-E7</f>
        <v>400</v>
      </c>
      <c r="F8" s="18" t="n">
        <f aca="false">F5+F6-F7</f>
        <v>400</v>
      </c>
      <c r="G8" s="18" t="n">
        <f aca="false">G5+G6-G7</f>
        <v>400</v>
      </c>
      <c r="H8" s="18" t="n">
        <f aca="false">H5+H6-H7</f>
        <v>400</v>
      </c>
      <c r="I8" s="18" t="n">
        <f aca="false">I5+I6-I7</f>
        <v>400</v>
      </c>
      <c r="J8" s="18" t="n">
        <f aca="false">J5+J6-J7</f>
        <v>400</v>
      </c>
      <c r="K8" s="18" t="n">
        <f aca="false">K5+K6-K7</f>
        <v>400</v>
      </c>
      <c r="L8" s="18" t="n">
        <f aca="false">L5+L6-L7</f>
        <v>400</v>
      </c>
      <c r="M8" s="18" t="n">
        <f aca="false">M5+M6-M7</f>
        <v>400</v>
      </c>
    </row>
    <row r="10" customFormat="false" ht="15" hidden="false" customHeight="false" outlineLevel="0" collapsed="false">
      <c r="A10" s="5" t="s">
        <v>104</v>
      </c>
      <c r="B10" s="18" t="n">
        <f aca="false">MIN(B8:M8)</f>
        <v>-8100</v>
      </c>
    </row>
    <row r="11" customFormat="false" ht="15" hidden="false" customHeight="false" outlineLevel="0" collapsed="false">
      <c r="A11" s="5" t="s">
        <v>105</v>
      </c>
      <c r="B11" s="19" t="str">
        <f aca="false">IF(B10&lt;0,"Au moins un mois négatif : prévoir un financement à l’avance (décaler une dépense, emprunt, découvert négocié, encaissements plus rapides).","Trésorerie positive tous les mois.")</f>
        <v>Au moins un mois négatif : prévoir un financement à l’avance (décaler une dépense, emprunt, découvert négocié, encaissements plus rapides).</v>
      </c>
    </row>
  </sheetData>
  <conditionalFormatting sqref="B8:M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